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145" yWindow="4290" windowWidth="11115" windowHeight="5895" tabRatio="700"/>
  </bookViews>
  <sheets>
    <sheet name="Per Funding" sheetId="22" r:id="rId1"/>
  </sheets>
  <definedNames>
    <definedName name="_xlnm._FilterDatabase" localSheetId="0" hidden="1">'Per Funding'!$A$4:$K$303</definedName>
    <definedName name="capex">#REF!</definedName>
    <definedName name="cashflow">#REF!</definedName>
    <definedName name="funding">#REF!</definedName>
    <definedName name="funds">#REF!</definedName>
    <definedName name="opex">'Per Funding'!$A$4:$K$303</definedName>
    <definedName name="_xlnm.Print_Area" localSheetId="0">'Per Funding'!$A$1:$K$303</definedName>
    <definedName name="_xlnm.Print_Titles" localSheetId="0">'Per Funding'!$2:$6</definedName>
  </definedNames>
  <calcPr calcId="124519"/>
</workbook>
</file>

<file path=xl/calcChain.xml><?xml version="1.0" encoding="utf-8"?>
<calcChain xmlns="http://schemas.openxmlformats.org/spreadsheetml/2006/main">
  <c r="G9" i="22"/>
  <c r="G10" s="1"/>
  <c r="F10"/>
  <c r="E10"/>
  <c r="G133" l="1"/>
  <c r="G132"/>
  <c r="G125"/>
  <c r="G47" l="1"/>
  <c r="F54" l="1"/>
  <c r="G146" l="1"/>
  <c r="G162"/>
  <c r="G159"/>
  <c r="G160"/>
  <c r="G157"/>
  <c r="G299"/>
  <c r="G300"/>
  <c r="G294"/>
  <c r="G295"/>
  <c r="G290"/>
  <c r="G291" s="1"/>
  <c r="G260"/>
  <c r="G261"/>
  <c r="G262"/>
  <c r="G263"/>
  <c r="G264"/>
  <c r="G265"/>
  <c r="G266"/>
  <c r="G267"/>
  <c r="G268"/>
  <c r="G269"/>
  <c r="G270"/>
  <c r="G271"/>
  <c r="G272"/>
  <c r="G273"/>
  <c r="G274"/>
  <c r="G275"/>
  <c r="G276"/>
  <c r="G277"/>
  <c r="G278"/>
  <c r="G279"/>
  <c r="G280"/>
  <c r="G281"/>
  <c r="G282"/>
  <c r="G283"/>
  <c r="G284"/>
  <c r="G285"/>
  <c r="G286"/>
  <c r="G231"/>
  <c r="G232"/>
  <c r="G233"/>
  <c r="G234"/>
  <c r="G235"/>
  <c r="G236"/>
  <c r="G237"/>
  <c r="G238"/>
  <c r="G239"/>
  <c r="G240"/>
  <c r="G241"/>
  <c r="G242"/>
  <c r="G243"/>
  <c r="G244"/>
  <c r="G245"/>
  <c r="G246"/>
  <c r="G247"/>
  <c r="G248"/>
  <c r="G249"/>
  <c r="G250"/>
  <c r="G252"/>
  <c r="G253"/>
  <c r="G254"/>
  <c r="G255"/>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169"/>
  <c r="G170"/>
  <c r="G155"/>
  <c r="G156"/>
  <c r="G158"/>
  <c r="G161"/>
  <c r="G163"/>
  <c r="G164"/>
  <c r="G118"/>
  <c r="G119"/>
  <c r="G120"/>
  <c r="G121"/>
  <c r="G122"/>
  <c r="G123"/>
  <c r="G124"/>
  <c r="G126"/>
  <c r="G127"/>
  <c r="G128"/>
  <c r="G129"/>
  <c r="G130"/>
  <c r="G131"/>
  <c r="G134"/>
  <c r="G135"/>
  <c r="G136"/>
  <c r="G137"/>
  <c r="G138"/>
  <c r="G139"/>
  <c r="G140"/>
  <c r="G141"/>
  <c r="G142"/>
  <c r="G143"/>
  <c r="G144"/>
  <c r="G145"/>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66"/>
  <c r="G67" s="1"/>
  <c r="G62"/>
  <c r="G63" s="1"/>
  <c r="G53"/>
  <c r="G54"/>
  <c r="G55"/>
  <c r="G56"/>
  <c r="G57"/>
  <c r="G58"/>
  <c r="G41"/>
  <c r="G42"/>
  <c r="G43"/>
  <c r="G44"/>
  <c r="G45"/>
  <c r="G46"/>
  <c r="G48"/>
  <c r="G49"/>
  <c r="G35"/>
  <c r="G36"/>
  <c r="G37"/>
  <c r="G30"/>
  <c r="G31"/>
  <c r="G22"/>
  <c r="G23"/>
  <c r="G24"/>
  <c r="G25"/>
  <c r="G26"/>
  <c r="G17"/>
  <c r="G18"/>
  <c r="G13"/>
  <c r="G14" s="1"/>
  <c r="G8"/>
  <c r="G150"/>
  <c r="G151"/>
  <c r="F70"/>
  <c r="F71" s="1"/>
  <c r="F301"/>
  <c r="F296"/>
  <c r="F291"/>
  <c r="F287"/>
  <c r="F257"/>
  <c r="F228"/>
  <c r="F171"/>
  <c r="F165"/>
  <c r="F147"/>
  <c r="F115"/>
  <c r="F67"/>
  <c r="F63"/>
  <c r="F59"/>
  <c r="F50"/>
  <c r="F38"/>
  <c r="F32"/>
  <c r="F27"/>
  <c r="F19"/>
  <c r="F152"/>
  <c r="E301"/>
  <c r="E296"/>
  <c r="E291"/>
  <c r="E287"/>
  <c r="E257"/>
  <c r="E228"/>
  <c r="E171"/>
  <c r="E165"/>
  <c r="E147"/>
  <c r="E115"/>
  <c r="E67"/>
  <c r="E63"/>
  <c r="E59"/>
  <c r="E50"/>
  <c r="E38"/>
  <c r="E32"/>
  <c r="E27"/>
  <c r="E19"/>
  <c r="E14"/>
  <c r="E152"/>
  <c r="E71"/>
  <c r="H10"/>
  <c r="H14"/>
  <c r="H303" s="1"/>
  <c r="F303" l="1"/>
  <c r="G296"/>
  <c r="G152"/>
  <c r="G19"/>
  <c r="G228"/>
  <c r="G70"/>
  <c r="G71" s="1"/>
  <c r="G115"/>
  <c r="G257"/>
  <c r="G38"/>
  <c r="G59"/>
  <c r="G27"/>
  <c r="G165"/>
  <c r="G171"/>
  <c r="G50"/>
  <c r="G147"/>
  <c r="G287"/>
  <c r="G301"/>
  <c r="E303"/>
  <c r="G32"/>
  <c r="G303" l="1"/>
</calcChain>
</file>

<file path=xl/sharedStrings.xml><?xml version="1.0" encoding="utf-8"?>
<sst xmlns="http://schemas.openxmlformats.org/spreadsheetml/2006/main" count="1060" uniqueCount="484">
  <si>
    <t>DIRECTORATE</t>
  </si>
  <si>
    <t>COST CENTRE DESCRIPTION</t>
  </si>
  <si>
    <t>PROJECT DESCRIPTION</t>
  </si>
  <si>
    <t>COMMENTS</t>
  </si>
  <si>
    <t>COST</t>
  </si>
  <si>
    <t>BUDGET</t>
  </si>
  <si>
    <t>CENTRE</t>
  </si>
  <si>
    <t>ADJUSTMENTS</t>
  </si>
  <si>
    <t>APPROVED</t>
  </si>
  <si>
    <t>Executive Support Services</t>
  </si>
  <si>
    <t>Development Co-Operation</t>
  </si>
  <si>
    <t>Municipal Manager's Office</t>
  </si>
  <si>
    <t>Chief Operations Officer</t>
  </si>
  <si>
    <t>Directorate of Financial Services</t>
  </si>
  <si>
    <t>Directorate of Corporate Services</t>
  </si>
  <si>
    <t>Directorate of Engineering Services</t>
  </si>
  <si>
    <t>Office of the Director of Engineering Services</t>
  </si>
  <si>
    <t>Directorate of Development Planning</t>
  </si>
  <si>
    <t>Local Economic Development</t>
  </si>
  <si>
    <t>Directorate of Community Services</t>
  </si>
  <si>
    <t>Zoo</t>
  </si>
  <si>
    <t>Supply Chain Management</t>
  </si>
  <si>
    <t>Disaster Management</t>
  </si>
  <si>
    <t>Roll Overs from 2009/10</t>
  </si>
  <si>
    <t>Directorate of Health and Public Safety</t>
  </si>
  <si>
    <t>2011/2012</t>
  </si>
  <si>
    <t>Fire and Rescue Services</t>
  </si>
  <si>
    <t>Risk &amp; Vulnerability Assessment c/o</t>
  </si>
  <si>
    <t>Water, Sanitation and Scientific services</t>
  </si>
  <si>
    <t>Water Services Operating &amp; Transfer Subsidy</t>
  </si>
  <si>
    <t>Water Services Capacity Building Business Plan</t>
  </si>
  <si>
    <t>East Bank WWTW</t>
  </si>
  <si>
    <t>Dimbaza WWTW</t>
  </si>
  <si>
    <t>Water Connservation &amp; Demand Management</t>
  </si>
  <si>
    <t>Budget Office</t>
  </si>
  <si>
    <t>Budget Reforms</t>
  </si>
  <si>
    <t>Housing Projects</t>
  </si>
  <si>
    <t>Second Creek (Turn key)-P5</t>
  </si>
  <si>
    <t>Potsdam Unit P,Stage 2-P5</t>
  </si>
  <si>
    <t xml:space="preserve">Airport / Phase 2A Construction New units-P5 </t>
  </si>
  <si>
    <t>Storm damaged reconstruction project 988 Top structures and Rural sanitation (Emergency housing)</t>
  </si>
  <si>
    <t>Masibambane-P5</t>
  </si>
  <si>
    <t>Masibulele-P5</t>
  </si>
  <si>
    <t>Velwano-P5</t>
  </si>
  <si>
    <t>Chris Hani Park Phase 3-P5</t>
  </si>
  <si>
    <t>Ilinge-P5</t>
  </si>
  <si>
    <t>Gwentshe Village-P5</t>
  </si>
  <si>
    <t>Fynbos Informal 1-P5</t>
  </si>
  <si>
    <t>Fynbos Informal 2-P5</t>
  </si>
  <si>
    <t>Ndacama-P5</t>
  </si>
  <si>
    <t>Ilitha wooden Houses-P5</t>
  </si>
  <si>
    <t>Mathemba Vuso-P5</t>
  </si>
  <si>
    <t>Deluxolo Village-P5</t>
  </si>
  <si>
    <t>Francis Mei</t>
  </si>
  <si>
    <t>Mahlangu Village-P5</t>
  </si>
  <si>
    <t>Sisulu Village-P5</t>
  </si>
  <si>
    <t>Winnie Mandela -P5</t>
  </si>
  <si>
    <t>Reeston Phase 3 Stage 2-P4</t>
  </si>
  <si>
    <t>Reeston Phase 3 Stage 2-P5</t>
  </si>
  <si>
    <t>DVRI Pilot Project, 323 units (Mekeni,Competition site ,Haven hills) -P5</t>
  </si>
  <si>
    <t>Braelyn Ext 10 North -P2</t>
  </si>
  <si>
    <t>C Section (690)-P2</t>
  </si>
  <si>
    <t>Pilot C Section Triangle -P2</t>
  </si>
  <si>
    <t>D Hostel-P2</t>
  </si>
  <si>
    <t>Duncan Village Proper (746)-P2</t>
  </si>
  <si>
    <t>LU Housing Nom.School-P1</t>
  </si>
  <si>
    <t>LU Housing Nom.School-P2</t>
  </si>
  <si>
    <t>Lu Housing II-P1</t>
  </si>
  <si>
    <t>Lu Housing II-P2</t>
  </si>
  <si>
    <t>N2 Road Reserve 1-P1</t>
  </si>
  <si>
    <t>N2 Road Reserve 1-P2</t>
  </si>
  <si>
    <t>Kei Road -Dawn-P1</t>
  </si>
  <si>
    <t>Kei Road -Dawn-P2</t>
  </si>
  <si>
    <t>Mdantsane Access/Buffalo-P5</t>
  </si>
  <si>
    <t>Reeston Phase 3 Stage 3-P1</t>
  </si>
  <si>
    <t>Reeston Phase 3 Stage 3-P4</t>
  </si>
  <si>
    <t>Amalinda (Co-op)</t>
  </si>
  <si>
    <t>Amalinda (CNIP Projects)</t>
  </si>
  <si>
    <t>International Partnership</t>
  </si>
  <si>
    <t xml:space="preserve">African Partnership </t>
  </si>
  <si>
    <t>Communications</t>
  </si>
  <si>
    <t xml:space="preserve">Implementation of the Communication Strategy </t>
  </si>
  <si>
    <t xml:space="preserve">IGR </t>
  </si>
  <si>
    <t>GIS</t>
  </si>
  <si>
    <t>GIS on the internet</t>
  </si>
  <si>
    <t>Public Participation</t>
  </si>
  <si>
    <t xml:space="preserve">PP Strategy Annual Plan </t>
  </si>
  <si>
    <t>Special Programmes</t>
  </si>
  <si>
    <t>Economic Empowerment for targeted groups (R100,000)</t>
  </si>
  <si>
    <t>Knowledge Management</t>
  </si>
  <si>
    <t>Capacity building</t>
  </si>
  <si>
    <t>Debtors Management Office</t>
  </si>
  <si>
    <t>Data cleanup Project</t>
  </si>
  <si>
    <t>Analysis of the Billing Debt book</t>
  </si>
  <si>
    <t>GIS Unit</t>
  </si>
  <si>
    <t>Property data alignment and clean up</t>
  </si>
  <si>
    <t>Asset and Risk</t>
  </si>
  <si>
    <t>Accounting Reforms</t>
  </si>
  <si>
    <t xml:space="preserve">SCM turnaround Plan </t>
  </si>
  <si>
    <t>SCM Intenda Project</t>
  </si>
  <si>
    <t>H.R. Administration</t>
  </si>
  <si>
    <t>Development of BCM Metropolitan Municipality organogram(UNDER MM'S budget)</t>
  </si>
  <si>
    <t>Implementation of the EE Plan</t>
  </si>
  <si>
    <t>Employee wellness programme</t>
  </si>
  <si>
    <t>Administration &amp; Council Support Services</t>
  </si>
  <si>
    <t xml:space="preserve">Review BY-Law in Standing Rules of Order </t>
  </si>
  <si>
    <t>Policy on Closure of Council meetings</t>
  </si>
  <si>
    <t>Transportation</t>
  </si>
  <si>
    <t>BCM ITP review</t>
  </si>
  <si>
    <t>Spatial Planning</t>
  </si>
  <si>
    <t>Township Establishment Programme</t>
  </si>
  <si>
    <t>SMME Development</t>
  </si>
  <si>
    <t>Business Management Training Program</t>
  </si>
  <si>
    <t>Emerging contractor Training Program</t>
  </si>
  <si>
    <t>Corporate governance Training Program</t>
  </si>
  <si>
    <t>Customer Training Program</t>
  </si>
  <si>
    <t>Tender Advise Training Program</t>
  </si>
  <si>
    <t>SMME development</t>
  </si>
  <si>
    <t>Participation at International Trade Shows e.g Indaba, World Travel Market  and ITB</t>
  </si>
  <si>
    <t>Printing of marketing material for tourism SMME’s</t>
  </si>
  <si>
    <t>Participation at Domestic Trade Shows e.g Kyalami Outdoor show in Johannesburg, Cape Town Getaway Show and Rand Easter Show</t>
  </si>
  <si>
    <t>Management of business support centre’s e.g. Mdantsane One Stop Shop and Duncan Village Business Hives</t>
  </si>
  <si>
    <t>Cooperatives Support</t>
  </si>
  <si>
    <t>Tourism Development</t>
  </si>
  <si>
    <t>Health and Hygiene Training Program for the accommodation sector</t>
  </si>
  <si>
    <t xml:space="preserve">Summer Season Program </t>
  </si>
  <si>
    <t>Tourism Month Celebration</t>
  </si>
  <si>
    <t>Easter Festival</t>
  </si>
  <si>
    <t>Tourism Service Excellence Awards</t>
  </si>
  <si>
    <t>Tourism SMME Support Programme</t>
  </si>
  <si>
    <t>Agricultural Development</t>
  </si>
  <si>
    <t>Agriculture training and capacity building program</t>
  </si>
  <si>
    <t>Hydroponics Rollout Program</t>
  </si>
  <si>
    <t>Farmer Support  Services</t>
  </si>
  <si>
    <t>Trade and investment</t>
  </si>
  <si>
    <t xml:space="preserve"> Participation at local and International Investment and Trade Shows</t>
  </si>
  <si>
    <t>Promotion key sector investment programme</t>
  </si>
  <si>
    <t>Export Support Programme</t>
  </si>
  <si>
    <t xml:space="preserve">Review of Agricultural Strategy </t>
  </si>
  <si>
    <t>Law enforcement</t>
  </si>
  <si>
    <t>Crime Prevention Strategy</t>
  </si>
  <si>
    <t>Traffic Services</t>
  </si>
  <si>
    <t>Traffic Safety Plan</t>
  </si>
  <si>
    <t>Health Services</t>
  </si>
  <si>
    <t>Development &amp; Implementation  of an Air Quality Management Plan</t>
  </si>
  <si>
    <t>Develop &amp; Implement  Municipal Health Services Delivery Plan</t>
  </si>
  <si>
    <t>Environmental Management</t>
  </si>
  <si>
    <t>Eradication of Alien Vegetation</t>
  </si>
  <si>
    <t>BCM Climate Change Strategy</t>
  </si>
  <si>
    <t>Environmental Education Strategy</t>
  </si>
  <si>
    <t>Integrated Environmental Management Plan &amp; Integrated Coastal Zone Management Plan</t>
  </si>
  <si>
    <t>Cadastral Clean up and Maintenance</t>
  </si>
  <si>
    <t>Customer satisfaction survey</t>
  </si>
  <si>
    <t xml:space="preserve">Logo South Projects Management and coordination </t>
  </si>
  <si>
    <t>Ducatts - Sewerage</t>
  </si>
  <si>
    <t>Billing Debt Book c/o</t>
  </si>
  <si>
    <t>Billing Data Clean Up c/o</t>
  </si>
  <si>
    <t>Grap Implementation Project</t>
  </si>
  <si>
    <t>Rates and Valuations Office</t>
  </si>
  <si>
    <t>General valuations</t>
  </si>
  <si>
    <t>Supplementary Valuations</t>
  </si>
  <si>
    <t>Maintain Ablution Blocks in Informal Areas (EPWP)</t>
  </si>
  <si>
    <t xml:space="preserve">Tourism Business Support </t>
  </si>
  <si>
    <t xml:space="preserve">Heritage and Tourism Route </t>
  </si>
  <si>
    <t xml:space="preserve">Economic Planning </t>
  </si>
  <si>
    <t xml:space="preserve">Urban Agriculture </t>
  </si>
  <si>
    <t xml:space="preserve">Cooperative Support Fund </t>
  </si>
  <si>
    <t xml:space="preserve">Informal Traders Development Programme </t>
  </si>
  <si>
    <t xml:space="preserve">Trade and Investment </t>
  </si>
  <si>
    <t>Transport Planning</t>
  </si>
  <si>
    <t xml:space="preserve">SDF Review &amp; Implementation </t>
  </si>
  <si>
    <t>Transport planning</t>
  </si>
  <si>
    <t xml:space="preserve">Transport policy and by-law </t>
  </si>
  <si>
    <t>Disaster Management Structures</t>
  </si>
  <si>
    <t>Intergrated Waste Management Plan of Buffalo City</t>
  </si>
  <si>
    <t>Section 78 Studies for the Zoo, Aquarium</t>
  </si>
  <si>
    <t>Mdantsane Zone 18 CC Phase 2-P4</t>
  </si>
  <si>
    <t>Manyano &amp; Thembelihle Phase 2-P4</t>
  </si>
  <si>
    <t>Second Creek (Turn key )-P4</t>
  </si>
  <si>
    <t>Potsdam unit ,Stage 2 - P4</t>
  </si>
  <si>
    <t>Airport / Phase 2A Construction of new units-P4</t>
  </si>
  <si>
    <t>Masibambane-P4</t>
  </si>
  <si>
    <t>Masibulele-P4</t>
  </si>
  <si>
    <t>Velwano-P4</t>
  </si>
  <si>
    <t>Chris Hani Park Phase 3-P4</t>
  </si>
  <si>
    <t>Ilinge-P4</t>
  </si>
  <si>
    <t>Gwentshe Village-P4</t>
  </si>
  <si>
    <t>Westbank Restitution-P1</t>
  </si>
  <si>
    <t>Westbank Restitution-P2</t>
  </si>
  <si>
    <t>Fynbos Informal 1-P2</t>
  </si>
  <si>
    <t>Fynbos Informal 1-P4</t>
  </si>
  <si>
    <t>Fynbos Informal 2-P2</t>
  </si>
  <si>
    <t>Fynbos Informal 2-P4</t>
  </si>
  <si>
    <t>Ndacama-P2</t>
  </si>
  <si>
    <t>Ndacama-P4</t>
  </si>
  <si>
    <t>Mathemba Vuso-P4</t>
  </si>
  <si>
    <t>Deluxolo Village-P4</t>
  </si>
  <si>
    <t>Francis Mei-P4</t>
  </si>
  <si>
    <t>Mahlangu Village-P4</t>
  </si>
  <si>
    <t>Sisulu Village-P4</t>
  </si>
  <si>
    <t>Winnie Mandela-P4</t>
  </si>
  <si>
    <t>Dacawa</t>
  </si>
  <si>
    <t>Sunny South-P4</t>
  </si>
  <si>
    <t xml:space="preserve">Intlanzi eKoloni (DEDEA Funds) </t>
  </si>
  <si>
    <t>1. BCMET c/o</t>
  </si>
  <si>
    <t>Transport Planning and Operations Admin</t>
  </si>
  <si>
    <t>Transport planning c/o</t>
  </si>
  <si>
    <t>Housing Department</t>
  </si>
  <si>
    <t>City Planning</t>
  </si>
  <si>
    <t>Overview of Internal Controls - SCM</t>
  </si>
  <si>
    <t>Informal Settlement Study &amp; Implementation Programme c/o</t>
  </si>
  <si>
    <t>Mdantsane LSDF c/o</t>
  </si>
  <si>
    <t>Planning - Needscamp c/o</t>
  </si>
  <si>
    <t>Settlement upgrading of Yellowwood c/o</t>
  </si>
  <si>
    <t>Municipal Manager and Support Services</t>
  </si>
  <si>
    <t>Mdantsane Urban Renewal Unit</t>
  </si>
  <si>
    <t>DVRI</t>
  </si>
  <si>
    <t>Office of the Director of Finance</t>
  </si>
  <si>
    <t>Muncipal Manager and Support Services (Elections)</t>
  </si>
  <si>
    <t>Local  Government Elections Financial Assistance</t>
  </si>
  <si>
    <t>Mdantsane ICT Centre  c/o</t>
  </si>
  <si>
    <t>DV Stakeholder Mobilisation  c/o</t>
  </si>
  <si>
    <t>DVRI Business Plan</t>
  </si>
  <si>
    <t>DV Quality of Life Survey  c/o</t>
  </si>
  <si>
    <t>Internal Control</t>
  </si>
  <si>
    <t>Mdantsane Infill Areas - Phase III</t>
  </si>
  <si>
    <t>Mdantsane Skills Audit c/o</t>
  </si>
  <si>
    <t>Internments</t>
  </si>
  <si>
    <t>Clearing of Cemetries</t>
  </si>
  <si>
    <t>ICT Centre  c/o</t>
  </si>
  <si>
    <t>Street Naming Phase 1  c/o</t>
  </si>
  <si>
    <t>Hydro-ponics - MDT</t>
  </si>
  <si>
    <t>LIFE - Livelihoods and Innovation Fund Enhancement</t>
  </si>
  <si>
    <t>Mdantsane Moss</t>
  </si>
  <si>
    <t>Management Co-Ordination</t>
  </si>
  <si>
    <t>Reeston Phase 3 - Stage 2 - P4 - Sales Admin &amp; Conveyancers</t>
  </si>
  <si>
    <t>Reeston Phase 3 - Stage 2 - 1000 units:  P1</t>
  </si>
  <si>
    <t>1440 Families Relocation From Duncan VIllage to Reeston</t>
  </si>
  <si>
    <t>Accreditation:  Buffalo City Municipality:  Housing</t>
  </si>
  <si>
    <t>Mdantsane Zone 18 CC - Phase 2 - Stage 1: P1</t>
  </si>
  <si>
    <t>Potsdam Unit P: 500 Units - P5 Top Structure  c/o</t>
  </si>
  <si>
    <t>Potsdam Unit P: 500 Units - P4  c/o</t>
  </si>
  <si>
    <t>Reeston Phase 3: Stage 1: 800 Units:Conveyancing: P4  c/o</t>
  </si>
  <si>
    <t>Z Soga 171 Units: P4  c/o</t>
  </si>
  <si>
    <t>Z Soga 171 Units: P5  c/o</t>
  </si>
  <si>
    <t>Mdantsane Zone 18 CC - Phase 2 - Stage 1 - P1  c/o</t>
  </si>
  <si>
    <t>Manyano &amp; Tembeilihle - P1  c/o</t>
  </si>
  <si>
    <t>Airport Phase 2A - 614 Units - P4  c/o</t>
  </si>
  <si>
    <t>Reeston Phase 1 &amp; 2 Stage 1B:   P4 - Conveyancers  c/o</t>
  </si>
  <si>
    <t>Reeston Phase 1&amp;2 stage 1B: 1000 Units: P5 (606 units)  c/o</t>
  </si>
  <si>
    <t>1440 Families Relocation From Duncan VIllage to Reeston  c/o</t>
  </si>
  <si>
    <t>Haven HillsSouth Pilot Project: P4  c/o</t>
  </si>
  <si>
    <t>TyuTyu Phase 1 : 300 units : P5 : Top Structure  c/o</t>
  </si>
  <si>
    <t>TyuTyu Phase 2 : 373 units : P4 :Conv &amp; Sales Admin  c/o</t>
  </si>
  <si>
    <t>TyuTyu Phase 2 : 373 units : P5 : Top Structure  c/o</t>
  </si>
  <si>
    <t>Ilitha South : 439 units : P5 : Top Structure  c/o</t>
  </si>
  <si>
    <t>Special Programmes Focal Areas Administrator Project</t>
  </si>
  <si>
    <t xml:space="preserve"> BCM Speical Programmes Focal Areas Strategies Implementaion</t>
  </si>
  <si>
    <t>Leiden reimbursement</t>
  </si>
  <si>
    <t>Communication Solid Waste</t>
  </si>
  <si>
    <t>Data Collection/River Clean-Up</t>
  </si>
  <si>
    <t>Co-Ordination Leiden Projects</t>
  </si>
  <si>
    <t>HIV/AIDS Projects Leiden</t>
  </si>
  <si>
    <t>Communication Sanitation</t>
  </si>
  <si>
    <t>BCM Special Programme Focal Areas</t>
  </si>
  <si>
    <t>Leiden Flood Plain Project</t>
  </si>
  <si>
    <t>Land Surveying</t>
  </si>
  <si>
    <t>Duncan Village Settlement Planning</t>
  </si>
  <si>
    <t>Yellowwoods/ Kei Roads Subdivision c/o</t>
  </si>
  <si>
    <t>GAVLE Projects 2008-2009</t>
  </si>
  <si>
    <t>Organisational Development</t>
  </si>
  <si>
    <t>Councillors</t>
  </si>
  <si>
    <t>Training and Development</t>
  </si>
  <si>
    <t>Councillor Training</t>
  </si>
  <si>
    <t>Planning - Potsdam Unit V</t>
  </si>
  <si>
    <t>Map Preparation</t>
  </si>
  <si>
    <t>E.L. Regional Waste Disposal Sites &amp; Transfer Station</t>
  </si>
  <si>
    <t>Metro Status Impact Analysis</t>
  </si>
  <si>
    <t>2. Department of Environmental Affairs and Tourism c/o</t>
  </si>
  <si>
    <t>3. Disaster Management Fund c/o</t>
  </si>
  <si>
    <t>5. Department of Water Affairs and Forestry - DoRA</t>
  </si>
  <si>
    <t>6. Department of Water Affairs and Forestry- Provincial</t>
  </si>
  <si>
    <t>7. DLGTA c/o</t>
  </si>
  <si>
    <t>Management Coordination</t>
  </si>
  <si>
    <t>8. European Commission c/o</t>
  </si>
  <si>
    <t>9. Finance Management Grant</t>
  </si>
  <si>
    <t>10. Galve c/o</t>
  </si>
  <si>
    <t>11. Glasgow Partnership</t>
  </si>
  <si>
    <t xml:space="preserve">14. Leiden Platform </t>
  </si>
  <si>
    <t>15. Leiden Platform c/o</t>
  </si>
  <si>
    <t>16. LGH (Local Government Housing) c/o</t>
  </si>
  <si>
    <t xml:space="preserve">17. Own Funds </t>
  </si>
  <si>
    <t>18. Own Funds c/o</t>
  </si>
  <si>
    <t>19. Urban Settlement Development Grant (USDG)</t>
  </si>
  <si>
    <t>20. SALAIDA c/o</t>
  </si>
  <si>
    <t>21. SETA c/o</t>
  </si>
  <si>
    <t>22. Trust Funds c/o</t>
  </si>
  <si>
    <t>Reeston Phase 1 &amp; 2 Stage 1B:400 - Est Grant</t>
  </si>
  <si>
    <t>Dimbaza Phase 2: 1720 Units P5 Top Structure</t>
  </si>
  <si>
    <t>Storm Damaged Reconstruction : 988 Units</t>
  </si>
  <si>
    <t>2011/2012 ROLL - 1ST ROLL-OVER ADJUSTMENT BUDGET -  OPERATING PROJECTS</t>
  </si>
  <si>
    <t>1st ROLL-OVER</t>
  </si>
  <si>
    <t>ADJ. BUDGET</t>
  </si>
  <si>
    <t>ANNEXURE B</t>
  </si>
  <si>
    <t>PROJECT STATUS phase as at 30 June 2010 (e.g. Contract not awarded, contract awarded, project on site, design phase, tender etc.)</t>
  </si>
  <si>
    <t>REASONS why spending was not 100%: Name key challenges</t>
  </si>
  <si>
    <t>TIME PERIOD to complete the rolled-over money</t>
  </si>
  <si>
    <t xml:space="preserve">Funds Carry Over.  Project at design/processing Phase. </t>
  </si>
  <si>
    <t>Delays in Contract/Bid assessment to final award</t>
  </si>
  <si>
    <t xml:space="preserve">Project contract awared April 2011 and is continuing to 2011/12 Financial year end.  </t>
  </si>
  <si>
    <t>Funding wrongly allocated to Financial Service Budget and need to be transferred to GIS unit cost Centre</t>
  </si>
  <si>
    <t>Bid Advertising closed on 23 September 2011 - the tender evaluation process in progress. Need to review one bidder for responsiveness;.</t>
  </si>
  <si>
    <t>This is phase 1 of a 3 year contract Intergrated Property Information Management System and Business Process.  To be completed at the end of June 2012.</t>
  </si>
  <si>
    <t>New Project - funding misallocated under Financial Service Budget.  Contract CE 102 - Bid Closing date 23 September 2011. In process of functionality Evaluation.</t>
  </si>
  <si>
    <t>This is phase 1 of a 3 year contract Intergrated Property Information Management System and Business Process.Phase 1 to be completed at the end of June 2012.</t>
  </si>
  <si>
    <t>Funding only received end FY10/11 for use  FY11/12</t>
  </si>
  <si>
    <t>New Funding Received for FY11/12</t>
  </si>
  <si>
    <t>FY11/12</t>
  </si>
  <si>
    <t>Ongoing project- does not require SCM processes</t>
  </si>
  <si>
    <t>Monthly journal for Special Programmes Project Administrator   FY11/12</t>
  </si>
  <si>
    <t xml:space="preserve">Funding to support ongoing activities of SPU Forums </t>
  </si>
  <si>
    <t>Funding to support activities of the Youth, Women's, Older Persons and Disability Forums and the Metro AIDS Council  in FY11/12</t>
  </si>
  <si>
    <t>Funding ring fenced printing  HIV Strategy FY11/12</t>
  </si>
  <si>
    <t>Strategy only ready for printing FY11/12</t>
  </si>
  <si>
    <t>Correcting wrong Cost Centre</t>
  </si>
  <si>
    <t xml:space="preserve">New funding </t>
  </si>
  <si>
    <t xml:space="preserve">Project not limited to BCMM financial year </t>
  </si>
  <si>
    <t>DEC 2012</t>
  </si>
  <si>
    <t>10 year anniversary in February 2012</t>
  </si>
  <si>
    <t>Dec. 2012</t>
  </si>
  <si>
    <t>Tender was requested to be cancelled</t>
  </si>
  <si>
    <t>Delays caused by tender validity not being extended. Extension was required due to KZN ruling and other procurement delays (Bid Evaluation Committee requested SCM to provide report on preferred supplier capacity). Tender has been re-advertised and closes on 21 October 2011.</t>
  </si>
  <si>
    <t>Consultant has been appointed and work has commenced</t>
  </si>
  <si>
    <t>Progress stalled due to Councilors not being appointed to Project Steering Committee over period of Local Elections</t>
  </si>
  <si>
    <t>Project to be completed by December 2011</t>
  </si>
  <si>
    <t>ITP review at Bid Evaluation stage. Tender awarded for Non-motorised Transport study</t>
  </si>
  <si>
    <t>ITP Review:Tender award has been made and project to commence. Delays were caused by key staff shortages and funding not being released until 3rd quarter. NMT Study: Delays in signing Service Level Agreement, delays in councilors being appointed on Project Steering Committee</t>
  </si>
  <si>
    <t>ITP review: Project to be completed by 31 March 2011 NMT Study: May 2012</t>
  </si>
  <si>
    <t>Project to be completed by 30 April 2012</t>
  </si>
  <si>
    <t>BSC rejected specifications. Tenders have gone to the ACM for approval of specifications.</t>
  </si>
  <si>
    <t xml:space="preserve">The Department of Rural Development and Land Reform funded the projects in the interim. </t>
  </si>
  <si>
    <t>One year.</t>
  </si>
  <si>
    <t xml:space="preserve">Project was delayed by more than 18 months due to the non-existence of Project Steering Committees due to political instability.  </t>
  </si>
  <si>
    <t>Project to be completed by February 2012 and submit to Council for approval in  March of 2012.</t>
  </si>
  <si>
    <t xml:space="preserve">Service Provider appointed and Situation Analysis completed (Phase 1) and Key Spatial Development Proposals (Phase 2) developed and to be be presented to a Project Steering Committee and Stakeholders meeting in near future. </t>
  </si>
  <si>
    <t>The project has been delayed due to the fact that no Project Steering Committee (chaired by the Portfolia Councillor)  has taken place since scince October 2010. A PSC meeting and a stakeholders meeting was scheduled for March 2011 was cancelled due to the upcoming election and has not taken place since.</t>
  </si>
  <si>
    <t>The project is intended to be completed by end of 2011/2012 FY</t>
  </si>
  <si>
    <t>Service Providers appointed. Settlement Planning component completed.  Awaiting MEC  approval when land ownership i.e. Section 28 Certificate from Department of Land Affairs has been resolved before final payment can be made to Service Providers.  Payments done in previuous financial years.</t>
  </si>
  <si>
    <t>MEC approval is outstanding for a few yesrs</t>
  </si>
  <si>
    <t>Will be completed once MEC has approved it</t>
  </si>
  <si>
    <t>Service Providers appointed. Settlement Planning component completed.  Awaiting MEC final approval which can only be given when land ownership has been resolved with Department of Land Affairs.  Only when MECs approval has been given can final payment be made to Service Providers.  Payments done in previous financial years.</t>
  </si>
  <si>
    <t xml:space="preserve">Service Providers appointed. Project Phase 1 completed and approved by Council end of 2010.  Phase 2: "Land idendification study for the relocation of Infill in Mdantsane".  Appointments where done in March 2011 and busy with stage 2 and draft report: "On -Site Verification of Land Parcels" has been submitted to BCMM for comments by BCMM.  Invoice of R 38 688 has been submitted to BCMM for payment. Can only be paid once roll-overs have been approved. </t>
  </si>
  <si>
    <t>As phase 1 was only approved by Council end of 2010 and phase 2 commenced only in 2011. No challenges</t>
  </si>
  <si>
    <t>Project to be completed by end of December 2011</t>
  </si>
  <si>
    <t>Service Providers appointed. All three projects completed their feasibility study phase.  In process with draft layouts, but cannot finalize them until final decision has been taken in terms of Housing Typology, densities and erf sizes.  Delays experienced in regard to this during election period.  DVRI is in process to organise a meeting with DV Councillors and stake holders to resolve issue.  Meeting was also delayed due to strikes.  Once the housing typology, densities and erf sizes has been resolved, can  layout plans  be submitted to PSC Mtg and to brief new councillors.</t>
  </si>
  <si>
    <t>Challenge is the issue in regard to housing typology, densities and erf sizes has not been finalized and therefore draft layouts where not possible to be finalized by end of June 2011.</t>
  </si>
  <si>
    <t>End of Finacial Year 2011/2012.</t>
  </si>
  <si>
    <t xml:space="preserve">Consultants are appointed and project is underway with data analysis. It has been requested on a number of occasions that this be moved to the City Planning Cost Centre. Invoices have been received and can only be paid once roll-overs have been implemented. </t>
  </si>
  <si>
    <t>Apointments were only finalised in June 2011. Finance indicated that the money could be rolled over if the funding was committed before the end of the FY. Funding was committed and appointments were made. No challenges</t>
  </si>
  <si>
    <t>Project will be completed December 2011</t>
  </si>
  <si>
    <t>Service Providers have been appointed. Final draft layout plans completed and circulated for comments to line departments.  Extensive delays in project completion due to very slow or no response of receiving of comments from critical technical department.  Various reminders and requests for comments have been unsuccesful to date. Once all comments have been received can layout be finalised and submitted to council for approval.</t>
  </si>
  <si>
    <t>Challenge is that comments from key line departments are still outstanding in regard to the final draft layout which has been circulated beginnig of the year.</t>
  </si>
  <si>
    <t>End of December 2011 and the to be submitted to Council beginning of 2012.</t>
  </si>
  <si>
    <t>Project linked to the Informal Settlement Study &amp; Implementation Programme for the printing of maps and documents of the final report once approved by Council</t>
  </si>
  <si>
    <t>None</t>
  </si>
  <si>
    <t>End of financial year 2011/2012</t>
  </si>
  <si>
    <t>Evaluation phase, tender closed 24 June 2011</t>
  </si>
  <si>
    <t>Project in progress.</t>
  </si>
  <si>
    <t>March 2012</t>
  </si>
  <si>
    <t>Contract ongoing - to be finalized 31/12/11</t>
  </si>
  <si>
    <t>The reason for the roll-over is that the service provider who is paid on a time-input basis was utilized less than what was expected. R150 000 is still required until the project completion date of 31/12/11.</t>
  </si>
  <si>
    <t>Project to be completed by 31/12/11</t>
  </si>
  <si>
    <t>The funds are to be used to equip the packshed at NU 18 Mdantsane, which will be completed by End October 2011</t>
  </si>
  <si>
    <t xml:space="preserve">Currently in the process of completing the construction of the packshed and will therefore procure the operational equipment through informal tender </t>
  </si>
  <si>
    <t>Project is on going, request for informal tender for Dimbaza Agric coops in in progress to provide agricultural infraSTRUCTURE. Service provider was asppointed who could not deliver the required services.</t>
  </si>
  <si>
    <t>Informal tender request for inputs</t>
  </si>
  <si>
    <t>Project in progrss for Poultry Cooperative, structure finalised towards end June and therefore remaining funds to be utilised for operational inputs</t>
  </si>
  <si>
    <t>The  service provider has been appointed and has commenced .  The first payment has been made to the service provider.</t>
  </si>
  <si>
    <t>The service provider to implement the project has been appointed and has commenced with the implementation.  The first payment has already been made to the service provider.</t>
  </si>
  <si>
    <t>The votes were blocked in the first quarter and were only open in the third quarter.  This caused a delay in appointing the service provider.</t>
  </si>
  <si>
    <t>The project will be completed by end of march in 2012.</t>
  </si>
  <si>
    <t>The project will be completed at the end of April 2012.</t>
  </si>
  <si>
    <t>Service Provider has been appointed</t>
  </si>
  <si>
    <t>The access to the General Plan was delayed to be submitted to the Conveyancer to proceed with the transfer</t>
  </si>
  <si>
    <t>Budget will be spent in this current financial year</t>
  </si>
  <si>
    <t>Service provider has been appointed, the appointment of the internal services contractor for construction is still on tender stage</t>
  </si>
  <si>
    <t xml:space="preserve">The funding is for contract administration (project management) which will be used once the internal services project implementation has started </t>
  </si>
  <si>
    <t>The project will be implemented over in three financial years</t>
  </si>
  <si>
    <t>The service provider is appointed on adhoc basis when there is demand for relocation. No permanent appointment  of service provider is made.</t>
  </si>
  <si>
    <t>Depend upon the completion of the completed units.</t>
  </si>
  <si>
    <t>Contractor not yet awarded</t>
  </si>
  <si>
    <t>The project will be implemented over in two financial years</t>
  </si>
  <si>
    <t>Not applicable</t>
  </si>
  <si>
    <t>The funding is maily used for salary related costs</t>
  </si>
  <si>
    <t>Service provide has been appointed</t>
  </si>
  <si>
    <t>Service provider is on site</t>
  </si>
  <si>
    <t>Service Provider has not been appointed</t>
  </si>
  <si>
    <t>Contractor was appointed</t>
  </si>
  <si>
    <t xml:space="preserve">The service Provider has been appointed </t>
  </si>
  <si>
    <t>Contract not awarded</t>
  </si>
  <si>
    <t>Contractor on site</t>
  </si>
  <si>
    <t>Currently stagnant</t>
  </si>
  <si>
    <t>Professional team is on site</t>
  </si>
  <si>
    <t>Dec 2012</t>
  </si>
  <si>
    <t>Project not limited to our financial year</t>
  </si>
  <si>
    <t>Project to be advertised in the November 2011 and Appointment by March 2012</t>
  </si>
  <si>
    <t>Provision of Funding pre -adverrtising</t>
  </si>
  <si>
    <t>Project life 18-mths. Funds to be utilised for Supplementary Valuations 05 &amp; 06</t>
  </si>
  <si>
    <t>SV 04 performed internally</t>
  </si>
  <si>
    <t>Fourth Supplementary Valuation withdrawn</t>
  </si>
  <si>
    <t>Project withdrawal, SV04</t>
  </si>
  <si>
    <t>Funding was held back from Thubelisha as part of rectictification and will be utilized in the current financial year on defective units.</t>
  </si>
  <si>
    <t>The funding is for contract administration (project management) which was delayed by delayed appointment of internal services contractor</t>
  </si>
  <si>
    <t>Payment to the contractor was held back due  slow progress on signing of happy letters by beneficiaries as some of the houses are occupied by illegal occupants.</t>
  </si>
  <si>
    <t>Work completed, however the payment of the service provider depends upon signing of happy letters by beneficiaries.</t>
  </si>
  <si>
    <t>Contract 2701. 3rd Year of maintenance phase of contract.  Require a Total of R240,000 for the final year of contract.  July, Augus, September 2011 Invoices submitted and cadastral data received. October to June 2012 invoice to be submitted as data is received and review.</t>
  </si>
  <si>
    <t>The total budget for 3 years was transferred during the 2009/2010 budget adjustment process therefore a carry over for subsequent years was needed.  Contractor gets paid as data is received and reveiwed.  Adequate funding is required for the final year of the contract.  R240 000 or R20 000 per month.</t>
  </si>
  <si>
    <t>25 June 2012</t>
  </si>
  <si>
    <t>Service provider appointed</t>
  </si>
  <si>
    <t>D.M. Structure funding utilised for D.M.
Framework Policy</t>
  </si>
  <si>
    <t>Preparations for local government elections negatively affected availability of targeted councilors</t>
  </si>
  <si>
    <t>Funding had to be reserved for orientation and induction of newly elected councillors</t>
  </si>
  <si>
    <t>Busy with DCS regarding the contracts for trained staff</t>
  </si>
  <si>
    <t>Contract awarded.</t>
  </si>
  <si>
    <t xml:space="preserve">The project is ongoing and is implemented in phases. The project is in the fourth phase of its implementation. </t>
  </si>
  <si>
    <t xml:space="preserve">The rolled-over funds will be completed </t>
  </si>
  <si>
    <t>Database of names for neighbourhoods and higher order roads has been developed and is awating approval from the Project Steering Committee.</t>
  </si>
  <si>
    <t>Phase three of the project has not been completed as a result of  a meeting with neighbourhood 4 that could not convene. This resulted in the Service Provider not being paid the remaining amount for phase three.</t>
  </si>
  <si>
    <t xml:space="preserve">The project is still on hold and the remaining funds for the project will be utilized once the project implementation has commenced. </t>
  </si>
  <si>
    <t>4. Local Government and Traditional Affairs c/o</t>
  </si>
  <si>
    <t xml:space="preserve">Service Providers were appointed. The categorisation and classification of informal settlements has been completed. Project team in process of drafting draft report and implementation programme. Balance of project to be paid on completion of the project. </t>
  </si>
  <si>
    <t>The project will be completed  by the end of May.</t>
  </si>
  <si>
    <t>1 month after budget Approval by Council</t>
  </si>
  <si>
    <t>The tender will be cancelled and readvertised during the second quarter of the FY. Subsequently, the project will be implemented for a duration of 3 months and therefore the budget available will be utilised by end of June 2012</t>
  </si>
  <si>
    <t xml:space="preserve">The appointment amount for the service provider as well as operating costs during project implementation period, were below the budget available. </t>
  </si>
  <si>
    <t>Project has been completed. The remaining funds will be utilised to cunduct Stakeholder's Forum meetings .</t>
  </si>
  <si>
    <t>The tender has been readvertised for the third time.</t>
  </si>
  <si>
    <t xml:space="preserve">The procurement of a service provider has not been finalised due to readvertisement of the tender for three times based on the following reasons: 1). the recommended bidder had an invalid tax clearance certificate and couldnt provide a valid one. 2). The bids recieved quoted above the budget available. 3). The tender documents couldn't be accessed by bidders at SCM due to the internal strike action and that adversely affected the procurement process. 4). All bidders were non-responsive. </t>
  </si>
  <si>
    <t xml:space="preserve">The DVRI Steering Committee resolved that the budget must be reallocated to the DV ICT Center project as one of the priority issues for consideration. The request to reallocate funding has been submitted to the funder (DLGTA) for approval. </t>
  </si>
  <si>
    <t>The funding reallocation request has only been approved in principle in 09 Sept 11 subject to submission of a council resolution on the matter.</t>
  </si>
  <si>
    <t>During the current financial year it is envisaged that only 50% of the budget will be utilised, due to the council resolution required by DLGTA as well as procurement process to be undertaken once the funding has been fully reallocated, aligned with municipal budget adjustment processes.</t>
  </si>
  <si>
    <t>Vincent Berea Riview</t>
  </si>
  <si>
    <t>Consultants are appointed and project is underway with data analysis. Invoices have been received and can only be paid once the roll-overs have been implemented. This project has been left off the rollover budget and finance has been requested several times to put it back. Therefore the division has included it.</t>
  </si>
  <si>
    <t>Apointments were only finalised in June 2011. Finance indicated that the money could be rolled over if the funding was committed before the end of the FY. Funding was committed and appointments were made. No challenges.</t>
  </si>
  <si>
    <t xml:space="preserve">12. Human Settlements Development Grant (HSDG) </t>
  </si>
  <si>
    <t>13. Dept of Human Settlements  c/o</t>
  </si>
  <si>
    <t>Currently experiencing challenges of illegal occupation and structural defects by PDoHS appointed Contractor (Thubelisha Homes)</t>
  </si>
  <si>
    <t>Engineering design only completed for 500 units, available budget can only be spent in the current financial year. Have instructed the engineers to proceed with the engineering designs for the balance of 1,000 sites, will require budget adjustment in December 2011. Available budget to be rolled over.</t>
  </si>
  <si>
    <t xml:space="preserve">Land Administration who processes property transfers experience a capacity challenge and the request for transfers of properties to individuals get delayed. </t>
  </si>
  <si>
    <t xml:space="preserve">Land Administration who processes property transfers experiencing a capacity challenge and the request for transfers of properties to individuals get delayed. </t>
  </si>
  <si>
    <t>166 Units of the 171 are complete. The contractor is off site due to 5 undevelopable sites. The department is in the process of  doing the required turkey survey to develop the sites.</t>
  </si>
  <si>
    <t>There has been a delay in the opening of the Township register and the appointed service provider has also delayed.</t>
  </si>
  <si>
    <t>Project is practical complete, contractor is still busy with the snags, upon completion the money will be spent.</t>
  </si>
  <si>
    <t>The funding will be utilised during project implementation of both internal services and top structures for project management. The appointment of the contractor is delayed.</t>
  </si>
  <si>
    <t xml:space="preserve">Land Administration who processes property transfers is experiencing capacity challenges and the request for transfers of properties to individuals get delayed. </t>
  </si>
  <si>
    <t>Registration is underway, done in house. Land Admin was unable to proceed with the transfers because the general plans that were outstanding have only been received recently.</t>
  </si>
  <si>
    <t xml:space="preserve">Delays were experienced in the signing of the subsidy agreement which affected contractors progress claim. </t>
  </si>
  <si>
    <t xml:space="preserve">BCMM housing is busy with the tender document for the appointment of the contractor to construct the remaining 100 top structures, also a letter has been sent to the Department of Human Settlement for additional funding application. </t>
  </si>
  <si>
    <t>Budget should be spent within the current financial year.</t>
  </si>
  <si>
    <t xml:space="preserve">Delays were experienced in the signing of the subsidy agreement which affected contractors progress claims. </t>
  </si>
  <si>
    <t>There were delays on tender processes. Professional team has only been appointed in July 2011.</t>
  </si>
  <si>
    <t>A roll over has been requested to continue project</t>
  </si>
  <si>
    <t xml:space="preserve">The project is ongoing . Participants to be engaged   </t>
  </si>
  <si>
    <t>The rolled over funds will be completed</t>
  </si>
  <si>
    <t>Potsdam Unit P: Stage 2: 2003 Units: P1: Engineering Design  c/o</t>
  </si>
  <si>
    <t>Awaiting finalization of close out report to make the final payments.</t>
  </si>
  <si>
    <t xml:space="preserve">The project is almost complete </t>
  </si>
  <si>
    <t>Airport Phase 2A - 614 Units - Est. Grant  c/o</t>
  </si>
  <si>
    <t>The funding is for contract administration (project management) which will be used once the project implementation has started.</t>
  </si>
  <si>
    <t>Amalinda Simanyene 93 Units P4  c/o</t>
  </si>
  <si>
    <t>Beneficiary registration completed, Land admin still busy with transfer of properties. Available budget to be rolled over.</t>
  </si>
  <si>
    <t>Amalinde Simanyene 93 Units P5  c/o</t>
  </si>
  <si>
    <t>Second Creek Development: 300 Units- P1 c/o</t>
  </si>
  <si>
    <t>Service provider appointed and engineering designs are complete. Project management still to commence.</t>
  </si>
  <si>
    <t>Design phase</t>
  </si>
  <si>
    <t>Funds to be used in conjunction with SCM Turnaround project</t>
  </si>
  <si>
    <t>Funds will be spent before FYE</t>
  </si>
  <si>
    <t>Training of Councillors to be conducted</t>
  </si>
  <si>
    <t>New Funding</t>
  </si>
  <si>
    <t>Discussion were undertaken with National Treasury to assist in enhancing SCM internal controls and capacity</t>
  </si>
  <si>
    <t>Still awaiting National Treasury's response on their intervention in terms of the critical areas identified</t>
  </si>
  <si>
    <t>Unspent portion from the IEC still receiving invoices</t>
  </si>
  <si>
    <t>June 2012</t>
  </si>
  <si>
    <t xml:space="preserve">Metro readiness is an ongoing process and we are still incurring expenditure </t>
  </si>
</sst>
</file>

<file path=xl/styles.xml><?xml version="1.0" encoding="utf-8"?>
<styleSheet xmlns="http://schemas.openxmlformats.org/spreadsheetml/2006/main">
  <numFmts count="1">
    <numFmt numFmtId="164" formatCode="###0"/>
  </numFmts>
  <fonts count="10">
    <font>
      <sz val="8"/>
      <name val="MS Sans Serif"/>
    </font>
    <font>
      <sz val="9"/>
      <name val="Arial"/>
      <family val="2"/>
    </font>
    <font>
      <b/>
      <sz val="9"/>
      <name val="Arial"/>
      <family val="2"/>
    </font>
    <font>
      <b/>
      <u/>
      <sz val="9"/>
      <name val="Arial"/>
      <family val="2"/>
    </font>
    <font>
      <sz val="8"/>
      <name val="MS Sans Serif"/>
      <family val="2"/>
    </font>
    <font>
      <b/>
      <u/>
      <sz val="9"/>
      <color indexed="9"/>
      <name val="Arial"/>
      <family val="2"/>
    </font>
    <font>
      <b/>
      <u/>
      <sz val="9"/>
      <color indexed="9"/>
      <name val="Arial"/>
      <family val="2"/>
    </font>
    <font>
      <b/>
      <sz val="9"/>
      <color indexed="9"/>
      <name val="Arial"/>
      <family val="2"/>
    </font>
    <font>
      <b/>
      <sz val="9"/>
      <color indexed="9"/>
      <name val="Arial"/>
      <family val="2"/>
    </font>
    <font>
      <sz val="9"/>
      <color rgb="FFFF0000"/>
      <name val="Arial"/>
      <family val="2"/>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rgb="FFFFC000"/>
        <bgColor indexed="64"/>
      </patternFill>
    </fill>
  </fills>
  <borders count="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s>
  <cellStyleXfs count="13">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93">
    <xf numFmtId="0" fontId="0" fillId="0" borderId="0" xfId="0"/>
    <xf numFmtId="0" fontId="1" fillId="0" borderId="0" xfId="0" applyNumberFormat="1" applyFont="1" applyProtection="1">
      <protection locked="0"/>
    </xf>
    <xf numFmtId="0" fontId="1" fillId="0" borderId="0" xfId="0" applyNumberFormat="1" applyFont="1" applyFill="1" applyProtection="1">
      <protection locked="0"/>
    </xf>
    <xf numFmtId="0" fontId="1" fillId="0" borderId="0" xfId="0" applyFont="1" applyFill="1"/>
    <xf numFmtId="0" fontId="1" fillId="0" borderId="0" xfId="0" applyFont="1" applyFill="1" applyBorder="1" applyAlignment="1"/>
    <xf numFmtId="0" fontId="3" fillId="0" borderId="0" xfId="0" applyFont="1" applyFill="1"/>
    <xf numFmtId="0" fontId="1" fillId="0" borderId="0" xfId="0" applyNumberFormat="1" applyFont="1" applyAlignment="1" applyProtection="1">
      <alignment horizontal="center"/>
      <protection locked="0"/>
    </xf>
    <xf numFmtId="0" fontId="1" fillId="0" borderId="1" xfId="0" applyNumberFormat="1" applyFont="1" applyFill="1" applyBorder="1" applyAlignment="1" applyProtection="1">
      <protection locked="0"/>
    </xf>
    <xf numFmtId="164" fontId="1" fillId="0" borderId="1" xfId="0" applyNumberFormat="1" applyFont="1" applyFill="1" applyBorder="1" applyAlignment="1" applyProtection="1">
      <alignment horizontal="center"/>
      <protection locked="0"/>
    </xf>
    <xf numFmtId="0" fontId="1" fillId="0" borderId="2" xfId="0" applyNumberFormat="1" applyFont="1" applyFill="1" applyBorder="1" applyProtection="1">
      <protection locked="0"/>
    </xf>
    <xf numFmtId="164" fontId="1" fillId="0" borderId="0" xfId="0" applyNumberFormat="1" applyFont="1" applyFill="1" applyAlignment="1" applyProtection="1">
      <alignment horizontal="center"/>
      <protection locked="0"/>
    </xf>
    <xf numFmtId="0" fontId="1" fillId="0" borderId="1" xfId="0" applyNumberFormat="1" applyFont="1" applyFill="1" applyBorder="1" applyProtection="1">
      <protection locked="0"/>
    </xf>
    <xf numFmtId="0" fontId="3" fillId="0" borderId="1" xfId="0" applyNumberFormat="1" applyFont="1" applyFill="1" applyBorder="1" applyAlignment="1" applyProtection="1">
      <protection locked="0"/>
    </xf>
    <xf numFmtId="0" fontId="3" fillId="0" borderId="1" xfId="0" applyNumberFormat="1" applyFont="1" applyFill="1" applyBorder="1" applyAlignment="1" applyProtection="1">
      <alignment horizontal="center"/>
      <protection locked="0"/>
    </xf>
    <xf numFmtId="0" fontId="3" fillId="0" borderId="1" xfId="0" applyFont="1" applyFill="1" applyBorder="1"/>
    <xf numFmtId="0" fontId="1" fillId="0" borderId="1" xfId="0" applyFont="1" applyFill="1" applyBorder="1" applyAlignment="1"/>
    <xf numFmtId="0" fontId="1" fillId="0" borderId="1" xfId="0" applyFont="1" applyFill="1" applyBorder="1"/>
    <xf numFmtId="0" fontId="1" fillId="0" borderId="1" xfId="0" applyNumberFormat="1" applyFont="1" applyFill="1" applyBorder="1" applyAlignment="1" applyProtection="1">
      <alignment horizontal="center"/>
      <protection locked="0"/>
    </xf>
    <xf numFmtId="0" fontId="1" fillId="0" borderId="1" xfId="0" applyNumberFormat="1" applyFont="1" applyFill="1" applyBorder="1" applyAlignment="1" applyProtection="1">
      <alignment wrapText="1"/>
      <protection locked="0"/>
    </xf>
    <xf numFmtId="0" fontId="1" fillId="0" borderId="2" xfId="0" applyNumberFormat="1" applyFont="1" applyFill="1" applyBorder="1" applyAlignment="1" applyProtection="1">
      <alignment horizontal="center"/>
      <protection locked="0"/>
    </xf>
    <xf numFmtId="0" fontId="2" fillId="0" borderId="2" xfId="0" applyNumberFormat="1" applyFont="1" applyFill="1" applyBorder="1" applyAlignment="1" applyProtection="1">
      <alignment horizontal="left"/>
      <protection locked="0"/>
    </xf>
    <xf numFmtId="0" fontId="1" fillId="0" borderId="2" xfId="0" applyFont="1" applyFill="1" applyBorder="1"/>
    <xf numFmtId="3" fontId="1" fillId="0" borderId="1" xfId="0" applyNumberFormat="1" applyFont="1" applyBorder="1" applyAlignment="1">
      <alignment horizontal="right"/>
    </xf>
    <xf numFmtId="3" fontId="1" fillId="0" borderId="1" xfId="0" applyNumberFormat="1" applyFont="1" applyFill="1" applyBorder="1" applyAlignment="1">
      <alignment horizontal="right"/>
    </xf>
    <xf numFmtId="0" fontId="3" fillId="0" borderId="1" xfId="0" applyNumberFormat="1" applyFont="1" applyFill="1" applyBorder="1" applyProtection="1">
      <protection locked="0"/>
    </xf>
    <xf numFmtId="0" fontId="7" fillId="2" borderId="1" xfId="1" applyNumberFormat="1" applyFont="1" applyFill="1" applyBorder="1" applyAlignment="1" applyProtection="1">
      <alignment horizontal="center"/>
      <protection locked="0"/>
    </xf>
    <xf numFmtId="0" fontId="5" fillId="2" borderId="1" xfId="0" applyNumberFormat="1" applyFont="1" applyFill="1" applyBorder="1" applyAlignment="1" applyProtection="1">
      <alignment horizontal="center"/>
      <protection locked="0"/>
    </xf>
    <xf numFmtId="37" fontId="2" fillId="0" borderId="3" xfId="0" applyNumberFormat="1" applyFont="1" applyFill="1" applyBorder="1" applyProtection="1">
      <protection locked="0"/>
    </xf>
    <xf numFmtId="3" fontId="1" fillId="0" borderId="1" xfId="0" applyNumberFormat="1" applyFont="1" applyFill="1" applyBorder="1" applyProtection="1">
      <protection locked="0"/>
    </xf>
    <xf numFmtId="3" fontId="1" fillId="0" borderId="1" xfId="0" applyNumberFormat="1" applyFont="1" applyFill="1" applyBorder="1" applyAlignment="1" applyProtection="1">
      <protection locked="0"/>
    </xf>
    <xf numFmtId="3" fontId="2" fillId="0" borderId="3" xfId="0" applyNumberFormat="1" applyFont="1" applyFill="1" applyBorder="1" applyAlignment="1" applyProtection="1">
      <protection locked="0"/>
    </xf>
    <xf numFmtId="0" fontId="5" fillId="2" borderId="0" xfId="0" applyFont="1" applyFill="1" applyAlignment="1">
      <alignment horizontal="right"/>
    </xf>
    <xf numFmtId="0" fontId="5" fillId="2" borderId="1" xfId="0" applyFont="1" applyFill="1" applyBorder="1" applyAlignment="1">
      <alignment horizontal="center" vertical="center"/>
    </xf>
    <xf numFmtId="0" fontId="7" fillId="2" borderId="1" xfId="1" applyNumberFormat="1"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right"/>
      <protection locked="0"/>
    </xf>
    <xf numFmtId="0" fontId="5" fillId="2" borderId="0" xfId="0" applyNumberFormat="1" applyFont="1" applyFill="1" applyBorder="1" applyAlignment="1" applyProtection="1">
      <alignment horizontal="right"/>
      <protection locked="0"/>
    </xf>
    <xf numFmtId="0" fontId="5" fillId="2" borderId="5" xfId="0" applyNumberFormat="1" applyFont="1" applyFill="1" applyBorder="1" applyAlignment="1" applyProtection="1">
      <alignment horizontal="right"/>
      <protection locked="0"/>
    </xf>
    <xf numFmtId="0" fontId="3" fillId="0" borderId="0" xfId="0" applyFont="1" applyFill="1" applyAlignment="1"/>
    <xf numFmtId="0" fontId="3" fillId="0" borderId="1" xfId="0" applyFont="1" applyFill="1" applyBorder="1" applyAlignment="1">
      <alignment horizontal="right"/>
    </xf>
    <xf numFmtId="37" fontId="2" fillId="0" borderId="3" xfId="0" applyNumberFormat="1" applyFont="1" applyFill="1" applyBorder="1" applyAlignment="1">
      <alignment horizontal="right" wrapText="1"/>
    </xf>
    <xf numFmtId="0" fontId="1" fillId="0" borderId="1" xfId="0" applyNumberFormat="1" applyFont="1" applyFill="1" applyBorder="1" applyAlignment="1" applyProtection="1">
      <alignment horizontal="left"/>
      <protection locked="0"/>
    </xf>
    <xf numFmtId="3" fontId="5" fillId="2" borderId="0" xfId="0" applyNumberFormat="1" applyFont="1" applyFill="1" applyBorder="1" applyAlignment="1" applyProtection="1">
      <alignment horizontal="right"/>
      <protection locked="0"/>
    </xf>
    <xf numFmtId="3" fontId="8" fillId="2" borderId="1" xfId="0" quotePrefix="1" applyNumberFormat="1" applyFont="1" applyFill="1" applyBorder="1" applyAlignment="1">
      <alignment horizontal="center" wrapText="1"/>
    </xf>
    <xf numFmtId="3" fontId="8" fillId="2" borderId="1" xfId="0" applyNumberFormat="1" applyFont="1" applyFill="1" applyBorder="1" applyAlignment="1">
      <alignment horizontal="center" wrapText="1"/>
    </xf>
    <xf numFmtId="3" fontId="3" fillId="0" borderId="1" xfId="0" applyNumberFormat="1" applyFont="1" applyFill="1" applyBorder="1" applyAlignment="1">
      <alignment horizontal="right" wrapText="1"/>
    </xf>
    <xf numFmtId="3" fontId="1" fillId="0" borderId="1" xfId="0" applyNumberFormat="1" applyFont="1" applyFill="1" applyBorder="1" applyAlignment="1">
      <alignment horizontal="right" wrapText="1"/>
    </xf>
    <xf numFmtId="3" fontId="2" fillId="0" borderId="3" xfId="0" applyNumberFormat="1" applyFont="1" applyFill="1" applyBorder="1" applyAlignment="1">
      <alignment horizontal="right" wrapText="1"/>
    </xf>
    <xf numFmtId="3" fontId="3" fillId="0" borderId="1" xfId="0" applyNumberFormat="1" applyFont="1" applyFill="1" applyBorder="1" applyAlignment="1">
      <alignment horizontal="center" wrapText="1"/>
    </xf>
    <xf numFmtId="3" fontId="2" fillId="0" borderId="3" xfId="0" applyNumberFormat="1" applyFont="1" applyFill="1" applyBorder="1" applyProtection="1">
      <protection locked="0"/>
    </xf>
    <xf numFmtId="3" fontId="2" fillId="0" borderId="1" xfId="0" applyNumberFormat="1" applyFont="1" applyFill="1" applyBorder="1" applyProtection="1">
      <protection locked="0"/>
    </xf>
    <xf numFmtId="3" fontId="2" fillId="0" borderId="1" xfId="0" applyNumberFormat="1" applyFont="1" applyFill="1" applyBorder="1" applyAlignment="1" applyProtection="1">
      <protection locked="0"/>
    </xf>
    <xf numFmtId="3" fontId="1" fillId="0" borderId="1" xfId="0" applyNumberFormat="1" applyFont="1" applyFill="1" applyBorder="1" applyAlignment="1"/>
    <xf numFmtId="3" fontId="2" fillId="0" borderId="3" xfId="0" applyNumberFormat="1" applyFont="1" applyFill="1" applyBorder="1" applyAlignment="1"/>
    <xf numFmtId="3" fontId="1" fillId="0" borderId="0" xfId="0" applyNumberFormat="1" applyFont="1" applyFill="1" applyBorder="1" applyProtection="1">
      <protection locked="0"/>
    </xf>
    <xf numFmtId="3" fontId="1" fillId="0" borderId="0" xfId="0" applyNumberFormat="1" applyFont="1" applyProtection="1">
      <protection locked="0"/>
    </xf>
    <xf numFmtId="0" fontId="1" fillId="0" borderId="1" xfId="0" applyFont="1" applyFill="1" applyBorder="1" applyAlignment="1">
      <alignment wrapText="1"/>
    </xf>
    <xf numFmtId="0" fontId="3" fillId="3" borderId="0" xfId="0" applyFont="1" applyFill="1" applyAlignment="1"/>
    <xf numFmtId="0" fontId="1" fillId="3" borderId="0" xfId="0" applyNumberFormat="1" applyFont="1" applyFill="1" applyProtection="1">
      <protection locked="0"/>
    </xf>
    <xf numFmtId="0" fontId="1" fillId="3" borderId="0" xfId="0" applyNumberFormat="1" applyFont="1" applyFill="1" applyAlignment="1" applyProtection="1">
      <alignment horizontal="center"/>
      <protection locked="0"/>
    </xf>
    <xf numFmtId="3" fontId="1" fillId="3" borderId="0" xfId="0" applyNumberFormat="1" applyFont="1" applyFill="1" applyProtection="1">
      <protection locked="0"/>
    </xf>
    <xf numFmtId="37" fontId="2" fillId="0" borderId="1" xfId="0" applyNumberFormat="1" applyFont="1" applyFill="1" applyBorder="1" applyAlignment="1">
      <alignment horizontal="right" wrapText="1"/>
    </xf>
    <xf numFmtId="37" fontId="2" fillId="0" borderId="1" xfId="0" applyNumberFormat="1" applyFont="1" applyFill="1" applyBorder="1" applyProtection="1">
      <protection locked="0"/>
    </xf>
    <xf numFmtId="0" fontId="8" fillId="2" borderId="1" xfId="0" applyFont="1" applyFill="1" applyBorder="1" applyAlignment="1">
      <alignment horizontal="center" vertical="center" wrapText="1"/>
    </xf>
    <xf numFmtId="164" fontId="1" fillId="0" borderId="1" xfId="0" applyNumberFormat="1" applyFont="1" applyFill="1" applyBorder="1" applyAlignment="1" applyProtection="1">
      <alignment horizontal="center" wrapText="1"/>
      <protection locked="0"/>
    </xf>
    <xf numFmtId="3" fontId="1" fillId="0" borderId="1" xfId="0" applyNumberFormat="1" applyFont="1" applyFill="1" applyBorder="1" applyAlignment="1" applyProtection="1">
      <alignment wrapText="1"/>
      <protection locked="0"/>
    </xf>
    <xf numFmtId="0" fontId="1" fillId="0" borderId="0" xfId="0" applyFont="1" applyFill="1" applyAlignment="1">
      <alignment wrapText="1"/>
    </xf>
    <xf numFmtId="17" fontId="1" fillId="0" borderId="1" xfId="0" quotePrefix="1" applyNumberFormat="1" applyFont="1" applyFill="1" applyBorder="1"/>
    <xf numFmtId="0" fontId="1" fillId="0" borderId="1" xfId="0" quotePrefix="1" applyFont="1" applyFill="1" applyBorder="1"/>
    <xf numFmtId="0" fontId="1" fillId="4" borderId="1" xfId="0" applyNumberFormat="1" applyFont="1" applyFill="1" applyBorder="1" applyProtection="1">
      <protection locked="0"/>
    </xf>
    <xf numFmtId="164" fontId="1" fillId="4" borderId="1" xfId="0" applyNumberFormat="1" applyFont="1" applyFill="1" applyBorder="1" applyAlignment="1" applyProtection="1">
      <alignment horizontal="center"/>
      <protection locked="0"/>
    </xf>
    <xf numFmtId="0" fontId="1" fillId="4" borderId="1" xfId="0" applyNumberFormat="1" applyFont="1" applyFill="1" applyBorder="1" applyAlignment="1" applyProtection="1">
      <protection locked="0"/>
    </xf>
    <xf numFmtId="3" fontId="1" fillId="4" borderId="1" xfId="0" applyNumberFormat="1" applyFont="1" applyFill="1" applyBorder="1" applyProtection="1">
      <protection locked="0"/>
    </xf>
    <xf numFmtId="0" fontId="1" fillId="4" borderId="1" xfId="0" applyFont="1" applyFill="1" applyBorder="1"/>
    <xf numFmtId="0" fontId="1" fillId="4" borderId="0" xfId="0" applyFont="1" applyFill="1"/>
    <xf numFmtId="3" fontId="1" fillId="4" borderId="1" xfId="0" applyNumberFormat="1" applyFont="1" applyFill="1" applyBorder="1" applyAlignment="1" applyProtection="1">
      <protection locked="0"/>
    </xf>
    <xf numFmtId="3" fontId="1" fillId="4" borderId="1" xfId="0" applyNumberFormat="1" applyFont="1" applyFill="1" applyBorder="1" applyAlignment="1">
      <alignment horizontal="right"/>
    </xf>
    <xf numFmtId="0" fontId="1" fillId="0" borderId="1" xfId="0" quotePrefix="1" applyFont="1" applyFill="1" applyBorder="1" applyAlignment="1">
      <alignment wrapText="1"/>
    </xf>
    <xf numFmtId="0" fontId="1" fillId="4" borderId="1" xfId="0" applyFont="1" applyFill="1" applyBorder="1" applyAlignment="1">
      <alignment wrapText="1"/>
    </xf>
    <xf numFmtId="0" fontId="1" fillId="5" borderId="0" xfId="0" applyFont="1" applyFill="1" applyBorder="1" applyAlignment="1">
      <alignment vertical="center"/>
    </xf>
    <xf numFmtId="0" fontId="9" fillId="5" borderId="0" xfId="0" applyFont="1" applyFill="1" applyBorder="1" applyAlignment="1">
      <alignment vertical="center"/>
    </xf>
    <xf numFmtId="0" fontId="9" fillId="0" borderId="0" xfId="0" applyFont="1" applyFill="1"/>
    <xf numFmtId="0" fontId="1" fillId="4" borderId="1" xfId="0" applyNumberFormat="1" applyFont="1" applyFill="1" applyBorder="1" applyAlignment="1" applyProtection="1">
      <alignment vertical="center"/>
      <protection locked="0"/>
    </xf>
    <xf numFmtId="164" fontId="1" fillId="4" borderId="1" xfId="0" applyNumberFormat="1" applyFont="1" applyFill="1" applyBorder="1" applyAlignment="1" applyProtection="1">
      <alignment horizontal="center" vertical="center"/>
      <protection locked="0"/>
    </xf>
    <xf numFmtId="0" fontId="1" fillId="4" borderId="1" xfId="0" applyFont="1" applyFill="1" applyBorder="1" applyAlignment="1">
      <alignment vertical="center" wrapText="1"/>
    </xf>
    <xf numFmtId="3" fontId="1" fillId="4" borderId="1" xfId="0" applyNumberFormat="1" applyFont="1" applyFill="1" applyBorder="1" applyAlignment="1" applyProtection="1">
      <alignment vertical="center"/>
      <protection locked="0"/>
    </xf>
    <xf numFmtId="0" fontId="1" fillId="4" borderId="1" xfId="0" applyFont="1" applyFill="1" applyBorder="1" applyAlignment="1">
      <alignment vertical="center"/>
    </xf>
    <xf numFmtId="17" fontId="1" fillId="0" borderId="1" xfId="0" applyNumberFormat="1" applyFont="1" applyFill="1" applyBorder="1" applyAlignment="1">
      <alignment horizontal="left" wrapText="1"/>
    </xf>
    <xf numFmtId="0" fontId="1" fillId="0" borderId="1" xfId="0" applyFont="1" applyFill="1" applyBorder="1" applyAlignment="1">
      <alignment horizontal="left" wrapText="1"/>
    </xf>
    <xf numFmtId="17" fontId="1" fillId="0" borderId="1" xfId="0" applyNumberFormat="1" applyFont="1" applyFill="1" applyBorder="1"/>
    <xf numFmtId="17" fontId="1" fillId="4" borderId="1" xfId="0" quotePrefix="1" applyNumberFormat="1" applyFont="1" applyFill="1" applyBorder="1" applyAlignment="1">
      <alignment wrapText="1"/>
    </xf>
    <xf numFmtId="0" fontId="1" fillId="4" borderId="1" xfId="0" quotePrefix="1" applyFont="1" applyFill="1" applyBorder="1" applyAlignment="1">
      <alignment wrapText="1"/>
    </xf>
    <xf numFmtId="0" fontId="6" fillId="2" borderId="4" xfId="0" applyNumberFormat="1" applyFont="1" applyFill="1" applyBorder="1" applyAlignment="1" applyProtection="1">
      <alignment horizontal="center"/>
      <protection locked="0"/>
    </xf>
    <xf numFmtId="0" fontId="6" fillId="2" borderId="0" xfId="0" applyNumberFormat="1" applyFont="1" applyFill="1" applyBorder="1" applyAlignment="1" applyProtection="1">
      <alignment horizontal="center"/>
      <protection locked="0"/>
    </xf>
  </cellXfs>
  <cellStyles count="13">
    <cellStyle name="Normal" xfId="0" builtinId="0"/>
    <cellStyle name="Normal 10" xfId="12"/>
    <cellStyle name="Normal 12" xfId="4"/>
    <cellStyle name="Normal 13" xfId="3"/>
    <cellStyle name="Normal 14" xfId="9"/>
    <cellStyle name="Normal 2" xfId="2"/>
    <cellStyle name="Normal 3" xfId="5"/>
    <cellStyle name="Normal 4" xfId="6"/>
    <cellStyle name="Normal 5" xfId="7"/>
    <cellStyle name="Normal 6" xfId="8"/>
    <cellStyle name="Normal 8" xfId="10"/>
    <cellStyle name="Normal 9" xfId="11"/>
    <cellStyle name="Normal_Opex 04 Feb 2009"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304"/>
  <sheetViews>
    <sheetView tabSelected="1" view="pageBreakPreview" zoomScaleSheetLayoutView="100" workbookViewId="0">
      <pane xSplit="1" ySplit="6" topLeftCell="B7" activePane="bottomRight" state="frozen"/>
      <selection pane="topRight" activeCell="B1" sqref="B1"/>
      <selection pane="bottomLeft" activeCell="A7" sqref="A7"/>
      <selection pane="bottomRight" activeCell="B7" sqref="B7"/>
    </sheetView>
  </sheetViews>
  <sheetFormatPr defaultRowHeight="12"/>
  <cols>
    <col min="1" max="2" width="40.6640625" style="1" customWidth="1"/>
    <col min="3" max="3" width="8.6640625" style="6" customWidth="1"/>
    <col min="4" max="4" width="52.6640625" style="2" customWidth="1"/>
    <col min="5" max="7" width="17.6640625" style="54" customWidth="1"/>
    <col min="8" max="8" width="50.6640625" style="3" hidden="1" customWidth="1"/>
    <col min="9" max="11" width="43.33203125" style="3" customWidth="1"/>
    <col min="12" max="16384" width="9.33203125" style="3"/>
  </cols>
  <sheetData>
    <row r="1" spans="1:11">
      <c r="A1" s="57"/>
      <c r="B1" s="57"/>
      <c r="C1" s="58"/>
      <c r="D1" s="57"/>
      <c r="E1" s="59"/>
      <c r="F1" s="59"/>
      <c r="G1" s="59"/>
      <c r="I1" s="31"/>
      <c r="J1" s="31"/>
      <c r="K1" s="31" t="s">
        <v>303</v>
      </c>
    </row>
    <row r="2" spans="1:11" s="37" customFormat="1">
      <c r="A2" s="91" t="s">
        <v>300</v>
      </c>
      <c r="B2" s="92"/>
      <c r="C2" s="92"/>
      <c r="D2" s="92"/>
      <c r="E2" s="92"/>
      <c r="F2" s="92"/>
      <c r="G2" s="92"/>
      <c r="H2" s="92"/>
      <c r="I2" s="92"/>
      <c r="J2" s="92"/>
      <c r="K2" s="92"/>
    </row>
    <row r="3" spans="1:11" s="37" customFormat="1">
      <c r="A3" s="34"/>
      <c r="B3" s="35"/>
      <c r="C3" s="35"/>
      <c r="D3" s="35"/>
      <c r="E3" s="41"/>
      <c r="F3" s="41"/>
      <c r="G3" s="41"/>
      <c r="H3" s="36"/>
      <c r="I3" s="35"/>
      <c r="J3" s="35"/>
      <c r="K3" s="56"/>
    </row>
    <row r="4" spans="1:11" s="37" customFormat="1">
      <c r="A4" s="33" t="s">
        <v>0</v>
      </c>
      <c r="B4" s="33" t="s">
        <v>1</v>
      </c>
      <c r="C4" s="26"/>
      <c r="D4" s="33" t="s">
        <v>2</v>
      </c>
      <c r="E4" s="42" t="s">
        <v>25</v>
      </c>
      <c r="F4" s="42" t="s">
        <v>25</v>
      </c>
      <c r="G4" s="42" t="s">
        <v>25</v>
      </c>
      <c r="H4" s="32" t="s">
        <v>3</v>
      </c>
      <c r="I4" s="32"/>
      <c r="J4" s="32"/>
      <c r="K4" s="32"/>
    </row>
    <row r="5" spans="1:11" s="37" customFormat="1" ht="48">
      <c r="A5" s="33"/>
      <c r="B5" s="33"/>
      <c r="C5" s="25" t="s">
        <v>4</v>
      </c>
      <c r="D5" s="33"/>
      <c r="E5" s="43" t="s">
        <v>8</v>
      </c>
      <c r="F5" s="43" t="s">
        <v>5</v>
      </c>
      <c r="G5" s="43" t="s">
        <v>301</v>
      </c>
      <c r="H5" s="32"/>
      <c r="I5" s="62" t="s">
        <v>304</v>
      </c>
      <c r="J5" s="62" t="s">
        <v>305</v>
      </c>
      <c r="K5" s="62" t="s">
        <v>306</v>
      </c>
    </row>
    <row r="6" spans="1:11" s="37" customFormat="1">
      <c r="A6" s="33"/>
      <c r="B6" s="33"/>
      <c r="C6" s="25" t="s">
        <v>6</v>
      </c>
      <c r="D6" s="33"/>
      <c r="E6" s="43" t="s">
        <v>5</v>
      </c>
      <c r="F6" s="43" t="s">
        <v>7</v>
      </c>
      <c r="G6" s="43" t="s">
        <v>302</v>
      </c>
      <c r="H6" s="32"/>
      <c r="I6" s="32"/>
      <c r="J6" s="32"/>
      <c r="K6" s="32"/>
    </row>
    <row r="7" spans="1:11" s="5" customFormat="1">
      <c r="A7" s="12" t="s">
        <v>204</v>
      </c>
      <c r="B7" s="13"/>
      <c r="C7" s="13"/>
      <c r="D7" s="13"/>
      <c r="E7" s="44"/>
      <c r="F7" s="44"/>
      <c r="G7" s="44"/>
      <c r="H7" s="38"/>
      <c r="I7" s="38"/>
      <c r="J7" s="38"/>
      <c r="K7" s="14"/>
    </row>
    <row r="8" spans="1:11" s="5" customFormat="1" ht="37.5" customHeight="1">
      <c r="A8" s="7" t="s">
        <v>17</v>
      </c>
      <c r="B8" s="7" t="s">
        <v>205</v>
      </c>
      <c r="C8" s="8">
        <v>620005</v>
      </c>
      <c r="D8" s="40" t="s">
        <v>206</v>
      </c>
      <c r="E8" s="28">
        <v>0</v>
      </c>
      <c r="F8" s="45">
        <v>204382.5</v>
      </c>
      <c r="G8" s="28">
        <f>+E8+F8</f>
        <v>204382.5</v>
      </c>
      <c r="H8" s="16"/>
      <c r="I8" s="55" t="s">
        <v>332</v>
      </c>
      <c r="J8" s="55" t="s">
        <v>333</v>
      </c>
      <c r="K8" s="55" t="s">
        <v>334</v>
      </c>
    </row>
    <row r="9" spans="1:11" s="5" customFormat="1" ht="12.75" customHeight="1">
      <c r="A9" s="7" t="s">
        <v>17</v>
      </c>
      <c r="B9" s="7" t="s">
        <v>205</v>
      </c>
      <c r="C9" s="8">
        <v>620005</v>
      </c>
      <c r="D9" s="7" t="s">
        <v>172</v>
      </c>
      <c r="E9" s="28">
        <v>0</v>
      </c>
      <c r="F9" s="45">
        <v>400000</v>
      </c>
      <c r="G9" s="28">
        <f>+E9+F9</f>
        <v>400000</v>
      </c>
      <c r="H9" s="16"/>
      <c r="I9" s="55" t="s">
        <v>478</v>
      </c>
      <c r="J9" s="55" t="s">
        <v>478</v>
      </c>
      <c r="K9" s="55" t="s">
        <v>478</v>
      </c>
    </row>
    <row r="10" spans="1:11" s="5" customFormat="1" ht="12.75" thickBot="1">
      <c r="A10" s="24"/>
      <c r="B10" s="13"/>
      <c r="C10" s="13"/>
      <c r="D10" s="13"/>
      <c r="E10" s="46">
        <f>SUM(E8:E9)</f>
        <v>0</v>
      </c>
      <c r="F10" s="46">
        <f t="shared" ref="F10:G10" si="0">SUM(F8:F9)</f>
        <v>604382.5</v>
      </c>
      <c r="G10" s="46">
        <f t="shared" si="0"/>
        <v>604382.5</v>
      </c>
      <c r="H10" s="39">
        <f>SUM(H8)</f>
        <v>0</v>
      </c>
      <c r="I10" s="60"/>
      <c r="J10" s="60"/>
      <c r="K10" s="14"/>
    </row>
    <row r="11" spans="1:11" s="5" customFormat="1" ht="12.75" thickTop="1">
      <c r="A11" s="24"/>
      <c r="B11" s="13"/>
      <c r="C11" s="13"/>
      <c r="D11" s="13"/>
      <c r="E11" s="44"/>
      <c r="F11" s="44"/>
      <c r="G11" s="44"/>
      <c r="H11" s="38"/>
      <c r="I11" s="38"/>
      <c r="J11" s="38"/>
      <c r="K11" s="14"/>
    </row>
    <row r="12" spans="1:11" s="5" customFormat="1">
      <c r="A12" s="12" t="s">
        <v>278</v>
      </c>
      <c r="B12" s="13"/>
      <c r="C12" s="13"/>
      <c r="D12" s="13"/>
      <c r="E12" s="44"/>
      <c r="F12" s="44"/>
      <c r="G12" s="44"/>
      <c r="H12" s="38"/>
      <c r="I12" s="38"/>
      <c r="J12" s="38"/>
      <c r="K12" s="14"/>
    </row>
    <row r="13" spans="1:11" s="5" customFormat="1" ht="12.75" customHeight="1">
      <c r="A13" s="7" t="s">
        <v>17</v>
      </c>
      <c r="B13" s="7" t="s">
        <v>18</v>
      </c>
      <c r="C13" s="8">
        <v>635005</v>
      </c>
      <c r="D13" s="40" t="s">
        <v>203</v>
      </c>
      <c r="E13" s="45">
        <v>140000</v>
      </c>
      <c r="F13" s="44"/>
      <c r="G13" s="28">
        <f>+E13+F13</f>
        <v>140000</v>
      </c>
      <c r="H13" s="16"/>
      <c r="I13" s="16"/>
      <c r="J13" s="16"/>
      <c r="K13" s="55"/>
    </row>
    <row r="14" spans="1:11" s="5" customFormat="1" ht="12.75" thickBot="1">
      <c r="A14" s="24"/>
      <c r="B14" s="13"/>
      <c r="C14" s="13"/>
      <c r="D14" s="13"/>
      <c r="E14" s="46">
        <f>SUM(E13)</f>
        <v>140000</v>
      </c>
      <c r="F14" s="46"/>
      <c r="G14" s="46">
        <f>SUM(G13)</f>
        <v>140000</v>
      </c>
      <c r="H14" s="39">
        <f>SUM(H13)</f>
        <v>0</v>
      </c>
      <c r="I14" s="60"/>
      <c r="J14" s="60"/>
      <c r="K14" s="14"/>
    </row>
    <row r="15" spans="1:11" s="5" customFormat="1" ht="12.75" thickTop="1">
      <c r="A15" s="24"/>
      <c r="B15" s="13"/>
      <c r="C15" s="13"/>
      <c r="D15" s="13"/>
      <c r="E15" s="47"/>
      <c r="F15" s="47"/>
      <c r="G15" s="47"/>
      <c r="H15" s="14"/>
      <c r="I15" s="14"/>
      <c r="J15" s="14"/>
      <c r="K15" s="14"/>
    </row>
    <row r="16" spans="1:11" ht="12.75" customHeight="1">
      <c r="A16" s="12" t="s">
        <v>279</v>
      </c>
      <c r="B16" s="7"/>
      <c r="C16" s="8"/>
      <c r="D16" s="7"/>
      <c r="E16" s="29"/>
      <c r="F16" s="29"/>
      <c r="G16" s="29"/>
      <c r="H16" s="16"/>
      <c r="I16" s="16"/>
      <c r="J16" s="16"/>
      <c r="K16" s="16"/>
    </row>
    <row r="17" spans="1:11" ht="12.75" customHeight="1">
      <c r="A17" s="11" t="s">
        <v>24</v>
      </c>
      <c r="B17" s="11" t="s">
        <v>26</v>
      </c>
      <c r="C17" s="8">
        <v>725010</v>
      </c>
      <c r="D17" s="7" t="s">
        <v>27</v>
      </c>
      <c r="E17" s="28">
        <v>96999</v>
      </c>
      <c r="F17" s="28">
        <v>-96999</v>
      </c>
      <c r="G17" s="28">
        <f>+E17+F17</f>
        <v>0</v>
      </c>
      <c r="H17" s="16"/>
      <c r="I17" s="16" t="s">
        <v>324</v>
      </c>
      <c r="J17" s="16" t="s">
        <v>324</v>
      </c>
      <c r="K17" s="16" t="s">
        <v>324</v>
      </c>
    </row>
    <row r="18" spans="1:11" ht="12.75" customHeight="1">
      <c r="A18" s="11" t="s">
        <v>24</v>
      </c>
      <c r="B18" s="11" t="s">
        <v>26</v>
      </c>
      <c r="C18" s="8">
        <v>725055</v>
      </c>
      <c r="D18" s="7" t="s">
        <v>27</v>
      </c>
      <c r="E18" s="28">
        <v>0</v>
      </c>
      <c r="F18" s="28">
        <v>96999</v>
      </c>
      <c r="G18" s="28">
        <f>+E18+F18</f>
        <v>96999</v>
      </c>
      <c r="H18" s="16"/>
      <c r="I18" s="16" t="s">
        <v>366</v>
      </c>
      <c r="J18" s="16" t="s">
        <v>367</v>
      </c>
      <c r="K18" s="67" t="s">
        <v>368</v>
      </c>
    </row>
    <row r="19" spans="1:11" ht="12.75" customHeight="1" thickBot="1">
      <c r="A19" s="11"/>
      <c r="B19" s="11"/>
      <c r="C19" s="8"/>
      <c r="D19" s="7"/>
      <c r="E19" s="48">
        <f>SUM(E17:E18)</f>
        <v>96999</v>
      </c>
      <c r="F19" s="48">
        <f>SUM(F17:F18)</f>
        <v>0</v>
      </c>
      <c r="G19" s="48">
        <f>SUM(G17:G18)</f>
        <v>96999</v>
      </c>
      <c r="H19" s="16"/>
      <c r="I19" s="16"/>
      <c r="J19" s="16"/>
      <c r="K19" s="16"/>
    </row>
    <row r="20" spans="1:11" ht="12.75" customHeight="1" thickTop="1">
      <c r="A20" s="11"/>
      <c r="B20" s="11"/>
      <c r="C20" s="8"/>
      <c r="D20" s="7"/>
      <c r="E20" s="49"/>
      <c r="F20" s="49"/>
      <c r="G20" s="49"/>
      <c r="H20" s="16"/>
      <c r="I20" s="16"/>
      <c r="J20" s="16"/>
      <c r="K20" s="16"/>
    </row>
    <row r="21" spans="1:11" ht="12.75" customHeight="1">
      <c r="A21" s="12" t="s">
        <v>429</v>
      </c>
      <c r="B21" s="7"/>
      <c r="C21" s="8"/>
      <c r="D21" s="7"/>
      <c r="E21" s="29"/>
      <c r="F21" s="29"/>
      <c r="G21" s="29"/>
      <c r="H21" s="16"/>
      <c r="I21" s="16"/>
      <c r="J21" s="16"/>
      <c r="K21" s="16"/>
    </row>
    <row r="22" spans="1:11" ht="27.75" customHeight="1">
      <c r="A22" s="11" t="s">
        <v>13</v>
      </c>
      <c r="B22" s="11" t="s">
        <v>21</v>
      </c>
      <c r="C22" s="8">
        <v>320010</v>
      </c>
      <c r="D22" s="7" t="s">
        <v>209</v>
      </c>
      <c r="E22" s="28">
        <v>0</v>
      </c>
      <c r="F22" s="28">
        <v>12135</v>
      </c>
      <c r="G22" s="28">
        <f t="shared" ref="G22:G26" si="1">+E22+F22</f>
        <v>12135</v>
      </c>
      <c r="H22" s="16"/>
      <c r="I22" s="55" t="s">
        <v>474</v>
      </c>
      <c r="J22" s="55" t="s">
        <v>475</v>
      </c>
      <c r="K22" s="55" t="s">
        <v>476</v>
      </c>
    </row>
    <row r="23" spans="1:11" ht="74.25" customHeight="1">
      <c r="A23" s="11" t="s">
        <v>17</v>
      </c>
      <c r="B23" s="11" t="s">
        <v>208</v>
      </c>
      <c r="C23" s="8">
        <v>615070</v>
      </c>
      <c r="D23" s="7" t="s">
        <v>210</v>
      </c>
      <c r="E23" s="28">
        <v>0</v>
      </c>
      <c r="F23" s="28">
        <v>300000</v>
      </c>
      <c r="G23" s="28">
        <f t="shared" si="1"/>
        <v>300000</v>
      </c>
      <c r="H23" s="16"/>
      <c r="I23" s="55" t="s">
        <v>430</v>
      </c>
      <c r="J23" s="55" t="s">
        <v>342</v>
      </c>
      <c r="K23" s="55" t="s">
        <v>343</v>
      </c>
    </row>
    <row r="24" spans="1:11" ht="98.25" customHeight="1">
      <c r="A24" s="11" t="s">
        <v>17</v>
      </c>
      <c r="B24" s="11" t="s">
        <v>208</v>
      </c>
      <c r="C24" s="8">
        <v>615070</v>
      </c>
      <c r="D24" s="7" t="s">
        <v>211</v>
      </c>
      <c r="E24" s="28">
        <v>0</v>
      </c>
      <c r="F24" s="28">
        <v>414857</v>
      </c>
      <c r="G24" s="28">
        <f t="shared" si="1"/>
        <v>414857</v>
      </c>
      <c r="H24" s="16"/>
      <c r="I24" s="55" t="s">
        <v>344</v>
      </c>
      <c r="J24" s="55" t="s">
        <v>345</v>
      </c>
      <c r="K24" s="55" t="s">
        <v>346</v>
      </c>
    </row>
    <row r="25" spans="1:11" ht="85.5" customHeight="1">
      <c r="A25" s="11" t="s">
        <v>17</v>
      </c>
      <c r="B25" s="11" t="s">
        <v>208</v>
      </c>
      <c r="C25" s="8">
        <v>615070</v>
      </c>
      <c r="D25" s="7" t="s">
        <v>212</v>
      </c>
      <c r="E25" s="28">
        <v>0</v>
      </c>
      <c r="F25" s="28">
        <v>58036</v>
      </c>
      <c r="G25" s="28">
        <f t="shared" si="1"/>
        <v>58036</v>
      </c>
      <c r="H25" s="16"/>
      <c r="I25" s="55" t="s">
        <v>347</v>
      </c>
      <c r="J25" s="55" t="s">
        <v>348</v>
      </c>
      <c r="K25" s="55" t="s">
        <v>349</v>
      </c>
    </row>
    <row r="26" spans="1:11" ht="97.5" customHeight="1">
      <c r="A26" s="11" t="s">
        <v>17</v>
      </c>
      <c r="B26" s="11" t="s">
        <v>208</v>
      </c>
      <c r="C26" s="8">
        <v>615070</v>
      </c>
      <c r="D26" s="7" t="s">
        <v>213</v>
      </c>
      <c r="E26" s="28">
        <v>0</v>
      </c>
      <c r="F26" s="28">
        <v>471845</v>
      </c>
      <c r="G26" s="28">
        <f t="shared" si="1"/>
        <v>471845</v>
      </c>
      <c r="H26" s="16"/>
      <c r="I26" s="55" t="s">
        <v>350</v>
      </c>
      <c r="J26" s="55" t="s">
        <v>348</v>
      </c>
      <c r="K26" s="55" t="s">
        <v>349</v>
      </c>
    </row>
    <row r="27" spans="1:11" ht="12.75" customHeight="1" thickBot="1">
      <c r="A27" s="11"/>
      <c r="B27" s="11"/>
      <c r="C27" s="8"/>
      <c r="D27" s="7"/>
      <c r="E27" s="48">
        <f>SUM(E22:E26)</f>
        <v>0</v>
      </c>
      <c r="F27" s="48">
        <f>SUM(F22:F26)</f>
        <v>1256873</v>
      </c>
      <c r="G27" s="48">
        <f>SUM(G22:G26)</f>
        <v>1256873</v>
      </c>
      <c r="H27" s="16"/>
      <c r="I27" s="16"/>
      <c r="J27" s="16"/>
      <c r="K27" s="16"/>
    </row>
    <row r="28" spans="1:11" ht="12.75" customHeight="1" thickTop="1">
      <c r="A28" s="11"/>
      <c r="B28" s="11"/>
      <c r="C28" s="8"/>
      <c r="D28" s="7"/>
      <c r="E28" s="49"/>
      <c r="F28" s="49"/>
      <c r="G28" s="49"/>
      <c r="H28" s="16"/>
      <c r="I28" s="16"/>
      <c r="J28" s="16"/>
      <c r="K28" s="16"/>
    </row>
    <row r="29" spans="1:11" ht="12.75" customHeight="1">
      <c r="A29" s="12" t="s">
        <v>280</v>
      </c>
      <c r="B29" s="11"/>
      <c r="C29" s="8"/>
      <c r="D29" s="7"/>
      <c r="E29" s="28"/>
      <c r="F29" s="28"/>
      <c r="G29" s="28"/>
      <c r="H29" s="16"/>
      <c r="I29" s="16"/>
      <c r="J29" s="16"/>
      <c r="K29" s="16"/>
    </row>
    <row r="30" spans="1:11" ht="12.75" customHeight="1">
      <c r="A30" s="11" t="s">
        <v>15</v>
      </c>
      <c r="B30" s="11" t="s">
        <v>28</v>
      </c>
      <c r="C30" s="8">
        <v>520005</v>
      </c>
      <c r="D30" s="7" t="s">
        <v>29</v>
      </c>
      <c r="E30" s="28">
        <v>1680000</v>
      </c>
      <c r="F30" s="28"/>
      <c r="G30" s="28">
        <f>+E30+F30</f>
        <v>1680000</v>
      </c>
      <c r="H30" s="16" t="s">
        <v>23</v>
      </c>
      <c r="I30" s="16"/>
      <c r="J30" s="16"/>
      <c r="K30" s="16"/>
    </row>
    <row r="31" spans="1:11" ht="12.75" customHeight="1">
      <c r="A31" s="11" t="s">
        <v>15</v>
      </c>
      <c r="B31" s="11" t="s">
        <v>28</v>
      </c>
      <c r="C31" s="8">
        <v>520005</v>
      </c>
      <c r="D31" s="7" t="s">
        <v>30</v>
      </c>
      <c r="E31" s="28">
        <v>1150000</v>
      </c>
      <c r="F31" s="28"/>
      <c r="G31" s="28">
        <f>+E31+F31</f>
        <v>1150000</v>
      </c>
      <c r="H31" s="16" t="s">
        <v>23</v>
      </c>
      <c r="I31" s="16"/>
      <c r="J31" s="16"/>
      <c r="K31" s="16"/>
    </row>
    <row r="32" spans="1:11" ht="12.75" customHeight="1" thickBot="1">
      <c r="A32" s="11"/>
      <c r="B32" s="11"/>
      <c r="C32" s="8"/>
      <c r="D32" s="7"/>
      <c r="E32" s="48">
        <f>SUM(E30:E31)</f>
        <v>2830000</v>
      </c>
      <c r="F32" s="48">
        <f>SUM(F30:F31)</f>
        <v>0</v>
      </c>
      <c r="G32" s="48">
        <f>SUM(G30:G31)</f>
        <v>2830000</v>
      </c>
      <c r="H32" s="16"/>
      <c r="I32" s="16"/>
      <c r="J32" s="16"/>
      <c r="K32" s="16"/>
    </row>
    <row r="33" spans="1:11" ht="12.75" customHeight="1" thickTop="1">
      <c r="A33" s="11"/>
      <c r="B33" s="11"/>
      <c r="C33" s="8"/>
      <c r="D33" s="7"/>
      <c r="E33" s="49"/>
      <c r="F33" s="49"/>
      <c r="G33" s="49"/>
      <c r="H33" s="16"/>
      <c r="I33" s="16"/>
      <c r="J33" s="16"/>
      <c r="K33" s="16"/>
    </row>
    <row r="34" spans="1:11" ht="12.75" customHeight="1">
      <c r="A34" s="12" t="s">
        <v>281</v>
      </c>
      <c r="B34" s="7"/>
      <c r="C34" s="8"/>
      <c r="D34" s="7"/>
      <c r="E34" s="29"/>
      <c r="F34" s="29"/>
      <c r="G34" s="29"/>
      <c r="H34" s="16"/>
      <c r="I34" s="16"/>
      <c r="J34" s="16"/>
      <c r="K34" s="16"/>
    </row>
    <row r="35" spans="1:11" ht="12.75" customHeight="1">
      <c r="A35" s="11" t="s">
        <v>15</v>
      </c>
      <c r="B35" s="11" t="s">
        <v>28</v>
      </c>
      <c r="C35" s="8">
        <v>520005</v>
      </c>
      <c r="D35" s="7" t="s">
        <v>31</v>
      </c>
      <c r="E35" s="28">
        <v>6945000</v>
      </c>
      <c r="F35" s="28"/>
      <c r="G35" s="28">
        <f>+E35+F35</f>
        <v>6945000</v>
      </c>
      <c r="H35" s="16" t="s">
        <v>23</v>
      </c>
      <c r="I35" s="16"/>
      <c r="J35" s="16"/>
      <c r="K35" s="16"/>
    </row>
    <row r="36" spans="1:11" ht="12.75" customHeight="1">
      <c r="A36" s="11" t="s">
        <v>15</v>
      </c>
      <c r="B36" s="11" t="s">
        <v>28</v>
      </c>
      <c r="C36" s="8">
        <v>520005</v>
      </c>
      <c r="D36" s="7" t="s">
        <v>32</v>
      </c>
      <c r="E36" s="28">
        <v>450000</v>
      </c>
      <c r="F36" s="28"/>
      <c r="G36" s="28">
        <f>+E36+F36</f>
        <v>450000</v>
      </c>
      <c r="H36" s="16"/>
      <c r="I36" s="16"/>
      <c r="J36" s="16"/>
      <c r="K36" s="16"/>
    </row>
    <row r="37" spans="1:11" ht="12.75" customHeight="1">
      <c r="A37" s="11" t="s">
        <v>15</v>
      </c>
      <c r="B37" s="11" t="s">
        <v>28</v>
      </c>
      <c r="C37" s="8">
        <v>520005</v>
      </c>
      <c r="D37" s="7" t="s">
        <v>33</v>
      </c>
      <c r="E37" s="28">
        <v>5000000</v>
      </c>
      <c r="F37" s="28"/>
      <c r="G37" s="28">
        <f>+E37+F37</f>
        <v>5000000</v>
      </c>
      <c r="H37" s="16"/>
      <c r="I37" s="16"/>
      <c r="J37" s="16"/>
      <c r="K37" s="16"/>
    </row>
    <row r="38" spans="1:11" ht="12.75" customHeight="1" thickBot="1">
      <c r="A38" s="11"/>
      <c r="B38" s="11"/>
      <c r="C38" s="8"/>
      <c r="D38" s="7"/>
      <c r="E38" s="30">
        <f>SUM(E35:E37)</f>
        <v>12395000</v>
      </c>
      <c r="F38" s="30">
        <f>SUM(F35:F37)</f>
        <v>0</v>
      </c>
      <c r="G38" s="30">
        <f>SUM(G35:G37)</f>
        <v>12395000</v>
      </c>
      <c r="H38" s="15"/>
      <c r="I38" s="15"/>
      <c r="J38" s="15"/>
      <c r="K38" s="15"/>
    </row>
    <row r="39" spans="1:11" ht="12.75" customHeight="1" thickTop="1">
      <c r="A39" s="11"/>
      <c r="B39" s="11"/>
      <c r="C39" s="8"/>
      <c r="D39" s="7"/>
      <c r="E39" s="50"/>
      <c r="F39" s="50"/>
      <c r="G39" s="50"/>
      <c r="H39" s="15"/>
      <c r="I39" s="15"/>
      <c r="J39" s="15"/>
      <c r="K39" s="15"/>
    </row>
    <row r="40" spans="1:11" ht="12.75" customHeight="1">
      <c r="A40" s="12" t="s">
        <v>282</v>
      </c>
      <c r="B40" s="7"/>
      <c r="C40" s="8"/>
      <c r="D40" s="7"/>
      <c r="E40" s="29"/>
      <c r="F40" s="29"/>
      <c r="G40" s="29"/>
      <c r="H40" s="16"/>
      <c r="I40" s="16"/>
      <c r="J40" s="16"/>
      <c r="K40" s="16"/>
    </row>
    <row r="41" spans="1:11" s="73" customFormat="1" ht="25.5" customHeight="1">
      <c r="A41" s="68" t="s">
        <v>11</v>
      </c>
      <c r="B41" s="68" t="s">
        <v>214</v>
      </c>
      <c r="C41" s="69">
        <v>205005</v>
      </c>
      <c r="D41" s="70" t="s">
        <v>218</v>
      </c>
      <c r="E41" s="71">
        <v>0</v>
      </c>
      <c r="F41" s="71">
        <v>201327.09</v>
      </c>
      <c r="G41" s="71">
        <f>+E41+F41</f>
        <v>201327.09</v>
      </c>
      <c r="H41" s="72" t="s">
        <v>23</v>
      </c>
      <c r="I41" s="77" t="s">
        <v>481</v>
      </c>
      <c r="J41" s="77" t="s">
        <v>481</v>
      </c>
      <c r="K41" s="89" t="s">
        <v>482</v>
      </c>
    </row>
    <row r="42" spans="1:11" s="73" customFormat="1" ht="25.5" customHeight="1">
      <c r="A42" s="68" t="s">
        <v>11</v>
      </c>
      <c r="B42" s="68" t="s">
        <v>214</v>
      </c>
      <c r="C42" s="69">
        <v>205005</v>
      </c>
      <c r="D42" s="70" t="s">
        <v>219</v>
      </c>
      <c r="E42" s="71">
        <v>0</v>
      </c>
      <c r="F42" s="71">
        <v>2367523.83</v>
      </c>
      <c r="G42" s="71">
        <f>+E42+F42</f>
        <v>2367523.83</v>
      </c>
      <c r="H42" s="72"/>
      <c r="I42" s="77" t="s">
        <v>481</v>
      </c>
      <c r="J42" s="77" t="s">
        <v>481</v>
      </c>
      <c r="K42" s="89" t="s">
        <v>482</v>
      </c>
    </row>
    <row r="43" spans="1:11" ht="39" customHeight="1">
      <c r="A43" s="11" t="s">
        <v>12</v>
      </c>
      <c r="B43" s="11" t="s">
        <v>215</v>
      </c>
      <c r="C43" s="8">
        <v>255010</v>
      </c>
      <c r="D43" s="70" t="s">
        <v>220</v>
      </c>
      <c r="E43" s="28">
        <v>0</v>
      </c>
      <c r="F43" s="28">
        <v>391649.2</v>
      </c>
      <c r="G43" s="28">
        <f>+E43+F43</f>
        <v>391649.2</v>
      </c>
      <c r="H43" s="16"/>
      <c r="I43" s="55" t="s">
        <v>423</v>
      </c>
      <c r="J43" s="55" t="s">
        <v>424</v>
      </c>
      <c r="K43" s="55" t="s">
        <v>425</v>
      </c>
    </row>
    <row r="44" spans="1:11" ht="49.5" customHeight="1">
      <c r="A44" s="11" t="s">
        <v>12</v>
      </c>
      <c r="B44" s="11" t="s">
        <v>216</v>
      </c>
      <c r="C44" s="8">
        <v>250005</v>
      </c>
      <c r="D44" s="7" t="s">
        <v>221</v>
      </c>
      <c r="E44" s="28">
        <v>0</v>
      </c>
      <c r="F44" s="28">
        <v>81222.05</v>
      </c>
      <c r="G44" s="28">
        <f t="shared" ref="G44:G49" si="2">+E44+F44</f>
        <v>81222.05</v>
      </c>
      <c r="H44" s="16"/>
      <c r="I44" s="55" t="s">
        <v>435</v>
      </c>
      <c r="J44" s="55" t="s">
        <v>434</v>
      </c>
      <c r="K44" s="86">
        <v>41061</v>
      </c>
    </row>
    <row r="45" spans="1:11" ht="138" customHeight="1">
      <c r="A45" s="11" t="s">
        <v>12</v>
      </c>
      <c r="B45" s="11" t="s">
        <v>216</v>
      </c>
      <c r="C45" s="8">
        <v>250005</v>
      </c>
      <c r="D45" s="7" t="s">
        <v>222</v>
      </c>
      <c r="E45" s="28">
        <v>0</v>
      </c>
      <c r="F45" s="28">
        <v>712313.51</v>
      </c>
      <c r="G45" s="28">
        <f t="shared" si="2"/>
        <v>712313.51</v>
      </c>
      <c r="H45" s="16"/>
      <c r="I45" s="55" t="s">
        <v>436</v>
      </c>
      <c r="J45" s="55" t="s">
        <v>437</v>
      </c>
      <c r="K45" s="55" t="s">
        <v>433</v>
      </c>
    </row>
    <row r="46" spans="1:11" ht="86.25" customHeight="1">
      <c r="A46" s="11" t="s">
        <v>12</v>
      </c>
      <c r="B46" s="11" t="s">
        <v>216</v>
      </c>
      <c r="C46" s="8">
        <v>250005</v>
      </c>
      <c r="D46" s="7" t="s">
        <v>223</v>
      </c>
      <c r="E46" s="28">
        <v>0</v>
      </c>
      <c r="F46" s="28">
        <v>300000</v>
      </c>
      <c r="G46" s="28">
        <f t="shared" si="2"/>
        <v>300000</v>
      </c>
      <c r="H46" s="16"/>
      <c r="I46" s="55" t="s">
        <v>438</v>
      </c>
      <c r="J46" s="55" t="s">
        <v>439</v>
      </c>
      <c r="K46" s="55" t="s">
        <v>440</v>
      </c>
    </row>
    <row r="47" spans="1:11" ht="37.5" customHeight="1">
      <c r="A47" s="11" t="s">
        <v>13</v>
      </c>
      <c r="B47" s="11" t="s">
        <v>217</v>
      </c>
      <c r="C47" s="8">
        <v>305005</v>
      </c>
      <c r="D47" s="7" t="s">
        <v>224</v>
      </c>
      <c r="E47" s="28">
        <v>0</v>
      </c>
      <c r="F47" s="28">
        <v>500000</v>
      </c>
      <c r="G47" s="28">
        <f t="shared" si="2"/>
        <v>500000</v>
      </c>
      <c r="H47" s="16"/>
      <c r="I47" s="87" t="s">
        <v>479</v>
      </c>
      <c r="J47" s="87" t="s">
        <v>480</v>
      </c>
      <c r="K47" s="88">
        <v>41061</v>
      </c>
    </row>
    <row r="48" spans="1:11" ht="135.75" customHeight="1">
      <c r="A48" s="11" t="s">
        <v>17</v>
      </c>
      <c r="B48" s="11" t="s">
        <v>208</v>
      </c>
      <c r="C48" s="8">
        <v>615070</v>
      </c>
      <c r="D48" s="7" t="s">
        <v>225</v>
      </c>
      <c r="E48" s="28">
        <v>0</v>
      </c>
      <c r="F48" s="28">
        <v>228437.5</v>
      </c>
      <c r="G48" s="28">
        <f t="shared" si="2"/>
        <v>228437.5</v>
      </c>
      <c r="H48" s="16"/>
      <c r="I48" s="55" t="s">
        <v>351</v>
      </c>
      <c r="J48" s="55" t="s">
        <v>352</v>
      </c>
      <c r="K48" s="55" t="s">
        <v>353</v>
      </c>
    </row>
    <row r="49" spans="1:11" ht="12.75" customHeight="1">
      <c r="A49" s="11" t="s">
        <v>17</v>
      </c>
      <c r="B49" s="11" t="s">
        <v>18</v>
      </c>
      <c r="C49" s="8">
        <v>635005</v>
      </c>
      <c r="D49" s="7" t="s">
        <v>226</v>
      </c>
      <c r="E49" s="28">
        <v>0</v>
      </c>
      <c r="F49" s="28">
        <v>322908.21999999997</v>
      </c>
      <c r="G49" s="28">
        <f t="shared" si="2"/>
        <v>322908.21999999997</v>
      </c>
      <c r="H49" s="16"/>
      <c r="I49" s="16"/>
      <c r="J49" s="16"/>
      <c r="K49" s="16"/>
    </row>
    <row r="50" spans="1:11" ht="12.75" customHeight="1" thickBot="1">
      <c r="A50" s="11"/>
      <c r="B50" s="11"/>
      <c r="C50" s="8"/>
      <c r="D50" s="7"/>
      <c r="E50" s="30">
        <f>SUM(E41:E49)</f>
        <v>0</v>
      </c>
      <c r="F50" s="30">
        <f>SUM(F41:F49)</f>
        <v>5105381.3999999994</v>
      </c>
      <c r="G50" s="30">
        <f>SUM(G41:G49)</f>
        <v>5105381.3999999994</v>
      </c>
      <c r="H50" s="15"/>
      <c r="I50" s="15"/>
      <c r="J50" s="15"/>
      <c r="K50" s="15"/>
    </row>
    <row r="51" spans="1:11" ht="12.75" customHeight="1" thickTop="1">
      <c r="A51" s="11"/>
      <c r="B51" s="11"/>
      <c r="C51" s="8"/>
      <c r="D51" s="7"/>
      <c r="E51" s="50"/>
      <c r="F51" s="50"/>
      <c r="G51" s="50"/>
      <c r="H51" s="15"/>
      <c r="I51" s="15"/>
      <c r="J51" s="15"/>
      <c r="K51" s="15"/>
    </row>
    <row r="52" spans="1:11" ht="12.75" customHeight="1">
      <c r="A52" s="12" t="s">
        <v>284</v>
      </c>
      <c r="B52" s="7"/>
      <c r="C52" s="8"/>
      <c r="D52" s="7"/>
      <c r="E52" s="29"/>
      <c r="F52" s="29"/>
      <c r="G52" s="29"/>
      <c r="H52" s="16"/>
      <c r="I52" s="16"/>
      <c r="J52" s="16"/>
      <c r="K52" s="16"/>
    </row>
    <row r="53" spans="1:11" s="73" customFormat="1" ht="26.25" customHeight="1">
      <c r="A53" s="68" t="s">
        <v>19</v>
      </c>
      <c r="B53" s="68" t="s">
        <v>227</v>
      </c>
      <c r="C53" s="69">
        <v>755025</v>
      </c>
      <c r="D53" s="70" t="s">
        <v>228</v>
      </c>
      <c r="E53" s="71">
        <v>0</v>
      </c>
      <c r="F53" s="71">
        <v>73242.14</v>
      </c>
      <c r="G53" s="71">
        <f t="shared" ref="G53:G58" si="3">+E53+F53</f>
        <v>73242.14</v>
      </c>
      <c r="H53" s="72"/>
      <c r="I53" s="77" t="s">
        <v>461</v>
      </c>
      <c r="J53" s="77" t="s">
        <v>462</v>
      </c>
      <c r="K53" s="77" t="s">
        <v>463</v>
      </c>
    </row>
    <row r="54" spans="1:11" ht="39.75" customHeight="1">
      <c r="A54" s="11" t="s">
        <v>12</v>
      </c>
      <c r="B54" s="11" t="s">
        <v>215</v>
      </c>
      <c r="C54" s="8">
        <v>255010</v>
      </c>
      <c r="D54" s="70" t="s">
        <v>229</v>
      </c>
      <c r="E54" s="28">
        <v>0</v>
      </c>
      <c r="F54" s="28">
        <f>93259.84+128921</f>
        <v>222180.84</v>
      </c>
      <c r="G54" s="28">
        <f t="shared" si="3"/>
        <v>222180.84</v>
      </c>
      <c r="H54" s="16"/>
      <c r="I54" s="55" t="s">
        <v>423</v>
      </c>
      <c r="J54" s="55" t="s">
        <v>424</v>
      </c>
      <c r="K54" s="55" t="s">
        <v>425</v>
      </c>
    </row>
    <row r="55" spans="1:11" ht="62.25" customHeight="1">
      <c r="A55" s="11" t="s">
        <v>12</v>
      </c>
      <c r="B55" s="11" t="s">
        <v>215</v>
      </c>
      <c r="C55" s="8">
        <v>255010</v>
      </c>
      <c r="D55" s="7" t="s">
        <v>230</v>
      </c>
      <c r="E55" s="28">
        <v>0</v>
      </c>
      <c r="F55" s="28">
        <v>209702.22</v>
      </c>
      <c r="G55" s="28">
        <f t="shared" si="3"/>
        <v>209702.22</v>
      </c>
      <c r="H55" s="16"/>
      <c r="I55" s="55" t="s">
        <v>426</v>
      </c>
      <c r="J55" s="55" t="s">
        <v>427</v>
      </c>
      <c r="K55" s="55" t="s">
        <v>428</v>
      </c>
    </row>
    <row r="56" spans="1:11" ht="50.25" customHeight="1">
      <c r="A56" s="11" t="s">
        <v>17</v>
      </c>
      <c r="B56" s="11" t="s">
        <v>18</v>
      </c>
      <c r="C56" s="8">
        <v>635005</v>
      </c>
      <c r="D56" s="7" t="s">
        <v>231</v>
      </c>
      <c r="E56" s="28">
        <v>0</v>
      </c>
      <c r="F56" s="28">
        <v>119002.04</v>
      </c>
      <c r="G56" s="28">
        <f t="shared" si="3"/>
        <v>119002.04</v>
      </c>
      <c r="H56" s="16"/>
      <c r="I56" s="55" t="s">
        <v>372</v>
      </c>
      <c r="J56" s="55" t="s">
        <v>373</v>
      </c>
      <c r="K56" s="55" t="s">
        <v>432</v>
      </c>
    </row>
    <row r="57" spans="1:11" ht="12.75" customHeight="1">
      <c r="A57" s="11" t="s">
        <v>17</v>
      </c>
      <c r="B57" s="11" t="s">
        <v>18</v>
      </c>
      <c r="C57" s="8">
        <v>635005</v>
      </c>
      <c r="D57" s="7" t="s">
        <v>232</v>
      </c>
      <c r="E57" s="28">
        <v>0</v>
      </c>
      <c r="F57" s="28">
        <v>27355.55</v>
      </c>
      <c r="G57" s="28">
        <f t="shared" si="3"/>
        <v>27355.55</v>
      </c>
      <c r="H57" s="16"/>
      <c r="I57" s="16"/>
      <c r="J57" s="16"/>
      <c r="K57" s="16"/>
    </row>
    <row r="58" spans="1:11" s="73" customFormat="1" ht="12.75" customHeight="1">
      <c r="A58" s="68" t="s">
        <v>19</v>
      </c>
      <c r="B58" s="68" t="s">
        <v>227</v>
      </c>
      <c r="C58" s="69">
        <v>755035</v>
      </c>
      <c r="D58" s="70" t="s">
        <v>233</v>
      </c>
      <c r="E58" s="71">
        <v>0</v>
      </c>
      <c r="F58" s="71">
        <v>121632</v>
      </c>
      <c r="G58" s="71">
        <f t="shared" si="3"/>
        <v>121632</v>
      </c>
      <c r="H58" s="72"/>
      <c r="I58" s="72" t="s">
        <v>477</v>
      </c>
      <c r="J58" s="72" t="s">
        <v>477</v>
      </c>
      <c r="K58" s="72" t="s">
        <v>477</v>
      </c>
    </row>
    <row r="59" spans="1:11" ht="12.75" customHeight="1" thickBot="1">
      <c r="A59" s="11"/>
      <c r="B59" s="11"/>
      <c r="C59" s="8"/>
      <c r="D59" s="7"/>
      <c r="E59" s="30">
        <f>SUM(E53:E58)</f>
        <v>0</v>
      </c>
      <c r="F59" s="30">
        <f>SUM(F53:F58)</f>
        <v>773114.79</v>
      </c>
      <c r="G59" s="30">
        <f>SUM(G53:G58)</f>
        <v>773114.79</v>
      </c>
      <c r="H59" s="15"/>
      <c r="I59" s="15"/>
      <c r="J59" s="15"/>
      <c r="K59" s="15"/>
    </row>
    <row r="60" spans="1:11" ht="12.75" customHeight="1" thickTop="1">
      <c r="A60" s="11"/>
      <c r="B60" s="11"/>
      <c r="C60" s="8"/>
      <c r="D60" s="7"/>
      <c r="E60" s="50"/>
      <c r="F60" s="50"/>
      <c r="G60" s="50"/>
      <c r="H60" s="15"/>
      <c r="I60" s="15"/>
      <c r="J60" s="15"/>
      <c r="K60" s="15"/>
    </row>
    <row r="61" spans="1:11" ht="12.75" customHeight="1">
      <c r="A61" s="12" t="s">
        <v>285</v>
      </c>
      <c r="B61" s="11"/>
      <c r="C61" s="8"/>
      <c r="D61" s="7"/>
      <c r="E61" s="29"/>
      <c r="F61" s="29"/>
      <c r="G61" s="29"/>
      <c r="H61" s="15"/>
      <c r="I61" s="15"/>
      <c r="J61" s="15"/>
      <c r="K61" s="15"/>
    </row>
    <row r="62" spans="1:11" ht="12.75" customHeight="1">
      <c r="A62" s="11" t="s">
        <v>13</v>
      </c>
      <c r="B62" s="7" t="s">
        <v>34</v>
      </c>
      <c r="C62" s="17">
        <v>315005</v>
      </c>
      <c r="D62" s="7" t="s">
        <v>35</v>
      </c>
      <c r="E62" s="29">
        <v>1450000</v>
      </c>
      <c r="F62" s="23"/>
      <c r="G62" s="28">
        <f>+E62+F62</f>
        <v>1450000</v>
      </c>
      <c r="H62" s="16" t="s">
        <v>23</v>
      </c>
      <c r="I62" s="16"/>
      <c r="J62" s="16"/>
      <c r="K62" s="16"/>
    </row>
    <row r="63" spans="1:11" ht="12.75" customHeight="1" thickBot="1">
      <c r="A63" s="11"/>
      <c r="B63" s="11"/>
      <c r="C63" s="8"/>
      <c r="D63" s="7"/>
      <c r="E63" s="30">
        <f>SUM(E62:E62)</f>
        <v>1450000</v>
      </c>
      <c r="F63" s="30">
        <f>SUM(F62:F62)</f>
        <v>0</v>
      </c>
      <c r="G63" s="30">
        <f>SUM(G62:G62)</f>
        <v>1450000</v>
      </c>
      <c r="H63" s="15"/>
      <c r="I63" s="15"/>
      <c r="J63" s="15"/>
      <c r="K63" s="15"/>
    </row>
    <row r="64" spans="1:11" ht="12.75" customHeight="1" thickTop="1">
      <c r="A64" s="11"/>
      <c r="B64" s="11"/>
      <c r="C64" s="8"/>
      <c r="D64" s="7"/>
      <c r="E64" s="29"/>
      <c r="F64" s="29"/>
      <c r="G64" s="29"/>
      <c r="H64" s="15"/>
      <c r="I64" s="15"/>
      <c r="J64" s="15"/>
      <c r="K64" s="15"/>
    </row>
    <row r="65" spans="1:11" ht="12.75" customHeight="1">
      <c r="A65" s="12" t="s">
        <v>286</v>
      </c>
      <c r="B65" s="11"/>
      <c r="C65" s="8"/>
      <c r="D65" s="7"/>
      <c r="E65" s="29"/>
      <c r="F65" s="29"/>
      <c r="G65" s="29"/>
      <c r="H65" s="15"/>
      <c r="I65" s="15"/>
      <c r="J65" s="15"/>
      <c r="K65" s="15"/>
    </row>
    <row r="66" spans="1:11" ht="12.75" customHeight="1">
      <c r="A66" s="11" t="s">
        <v>9</v>
      </c>
      <c r="B66" s="7" t="s">
        <v>10</v>
      </c>
      <c r="C66" s="17">
        <v>120005</v>
      </c>
      <c r="D66" s="7" t="s">
        <v>234</v>
      </c>
      <c r="E66" s="29">
        <v>0</v>
      </c>
      <c r="F66" s="23">
        <v>733636.2</v>
      </c>
      <c r="G66" s="28">
        <f>+E66+F66</f>
        <v>733636.2</v>
      </c>
      <c r="H66" s="16" t="s">
        <v>23</v>
      </c>
      <c r="I66" s="16" t="s">
        <v>404</v>
      </c>
      <c r="J66" s="16" t="s">
        <v>404</v>
      </c>
      <c r="K66" s="67" t="s">
        <v>403</v>
      </c>
    </row>
    <row r="67" spans="1:11" ht="12.75" customHeight="1" thickBot="1">
      <c r="A67" s="11"/>
      <c r="B67" s="11"/>
      <c r="C67" s="8"/>
      <c r="D67" s="7"/>
      <c r="E67" s="30">
        <f>SUM(E66:E66)</f>
        <v>0</v>
      </c>
      <c r="F67" s="30">
        <f>SUM(F66:F66)</f>
        <v>733636.2</v>
      </c>
      <c r="G67" s="30">
        <f>SUM(G66:G66)</f>
        <v>733636.2</v>
      </c>
      <c r="H67" s="15"/>
      <c r="I67" s="15"/>
      <c r="J67" s="15"/>
      <c r="K67" s="15"/>
    </row>
    <row r="68" spans="1:11" ht="12.75" customHeight="1" thickTop="1">
      <c r="A68" s="11"/>
      <c r="B68" s="11"/>
      <c r="C68" s="8"/>
      <c r="D68" s="7"/>
      <c r="E68" s="50"/>
      <c r="F68" s="50"/>
      <c r="G68" s="50"/>
      <c r="H68" s="15"/>
      <c r="I68" s="15"/>
      <c r="J68" s="15"/>
      <c r="K68" s="15"/>
    </row>
    <row r="69" spans="1:11" ht="12.75" customHeight="1">
      <c r="A69" s="12" t="s">
        <v>287</v>
      </c>
      <c r="B69" s="11"/>
      <c r="C69" s="8"/>
      <c r="D69" s="7"/>
      <c r="E69" s="29"/>
      <c r="F69" s="29"/>
      <c r="G69" s="29"/>
      <c r="H69" s="15"/>
      <c r="I69" s="15"/>
      <c r="J69" s="15"/>
      <c r="K69" s="15"/>
    </row>
    <row r="70" spans="1:11" ht="12.75" customHeight="1">
      <c r="A70" s="11" t="s">
        <v>9</v>
      </c>
      <c r="B70" s="7" t="s">
        <v>10</v>
      </c>
      <c r="C70" s="17">
        <v>120005</v>
      </c>
      <c r="D70" s="7" t="s">
        <v>234</v>
      </c>
      <c r="E70" s="29">
        <v>0</v>
      </c>
      <c r="F70" s="23">
        <f>190732+74076</f>
        <v>264808</v>
      </c>
      <c r="G70" s="28">
        <f>+E70+F70</f>
        <v>264808</v>
      </c>
      <c r="H70" s="16" t="s">
        <v>23</v>
      </c>
      <c r="I70" s="16" t="s">
        <v>404</v>
      </c>
      <c r="J70" s="16" t="s">
        <v>404</v>
      </c>
      <c r="K70" s="67" t="s">
        <v>403</v>
      </c>
    </row>
    <row r="71" spans="1:11" ht="12.75" customHeight="1" thickBot="1">
      <c r="A71" s="11"/>
      <c r="B71" s="11"/>
      <c r="C71" s="8"/>
      <c r="D71" s="7"/>
      <c r="E71" s="30">
        <f>SUM(E70:E70)</f>
        <v>0</v>
      </c>
      <c r="F71" s="30">
        <f>SUM(F70:F70)</f>
        <v>264808</v>
      </c>
      <c r="G71" s="30">
        <f>SUM(G70:G70)</f>
        <v>264808</v>
      </c>
      <c r="H71" s="15"/>
      <c r="I71" s="15"/>
      <c r="J71" s="15"/>
      <c r="K71" s="15"/>
    </row>
    <row r="72" spans="1:11" ht="12.75" customHeight="1" thickTop="1">
      <c r="A72" s="11"/>
      <c r="B72" s="11"/>
      <c r="C72" s="8"/>
      <c r="D72" s="7"/>
      <c r="E72" s="50"/>
      <c r="F72" s="50"/>
      <c r="G72" s="50"/>
      <c r="H72" s="15"/>
      <c r="I72" s="15"/>
      <c r="J72" s="15"/>
      <c r="K72" s="15"/>
    </row>
    <row r="73" spans="1:11" ht="12.75" customHeight="1">
      <c r="A73" s="12" t="s">
        <v>444</v>
      </c>
      <c r="B73" s="11"/>
      <c r="C73" s="8"/>
      <c r="D73" s="7"/>
      <c r="E73" s="28"/>
      <c r="F73" s="28"/>
      <c r="G73" s="28"/>
      <c r="H73" s="16"/>
      <c r="I73" s="16"/>
      <c r="J73" s="16"/>
      <c r="K73" s="16"/>
    </row>
    <row r="74" spans="1:11" ht="12.75" customHeight="1">
      <c r="A74" s="7" t="s">
        <v>12</v>
      </c>
      <c r="B74" s="11" t="s">
        <v>36</v>
      </c>
      <c r="C74" s="8">
        <v>255005</v>
      </c>
      <c r="D74" s="7" t="s">
        <v>37</v>
      </c>
      <c r="E74" s="28">
        <v>20914860</v>
      </c>
      <c r="F74" s="28"/>
      <c r="G74" s="28">
        <f t="shared" ref="G74:G114" si="4">+E74+F74</f>
        <v>20914860</v>
      </c>
      <c r="H74" s="16"/>
      <c r="I74" s="16"/>
      <c r="J74" s="16"/>
      <c r="K74" s="16"/>
    </row>
    <row r="75" spans="1:11" ht="12.75" customHeight="1">
      <c r="A75" s="7" t="s">
        <v>12</v>
      </c>
      <c r="B75" s="11" t="s">
        <v>36</v>
      </c>
      <c r="C75" s="8">
        <v>255005</v>
      </c>
      <c r="D75" s="7" t="s">
        <v>38</v>
      </c>
      <c r="E75" s="28">
        <v>67085400</v>
      </c>
      <c r="F75" s="28"/>
      <c r="G75" s="28">
        <f t="shared" si="4"/>
        <v>67085400</v>
      </c>
      <c r="H75" s="16"/>
      <c r="I75" s="16"/>
      <c r="J75" s="16"/>
      <c r="K75" s="16"/>
    </row>
    <row r="76" spans="1:11" ht="12.75" customHeight="1">
      <c r="A76" s="7" t="s">
        <v>12</v>
      </c>
      <c r="B76" s="11" t="s">
        <v>36</v>
      </c>
      <c r="C76" s="8">
        <v>255005</v>
      </c>
      <c r="D76" s="7" t="s">
        <v>39</v>
      </c>
      <c r="E76" s="28">
        <v>9802100</v>
      </c>
      <c r="F76" s="28"/>
      <c r="G76" s="28">
        <f t="shared" si="4"/>
        <v>9802100</v>
      </c>
      <c r="H76" s="16"/>
      <c r="I76" s="16"/>
      <c r="J76" s="16"/>
      <c r="K76" s="16"/>
    </row>
    <row r="77" spans="1:11" ht="24.95" customHeight="1">
      <c r="A77" s="7" t="s">
        <v>12</v>
      </c>
      <c r="B77" s="11" t="s">
        <v>36</v>
      </c>
      <c r="C77" s="8">
        <v>255005</v>
      </c>
      <c r="D77" s="18" t="s">
        <v>40</v>
      </c>
      <c r="E77" s="28">
        <v>8000000</v>
      </c>
      <c r="F77" s="28"/>
      <c r="G77" s="28">
        <f t="shared" si="4"/>
        <v>8000000</v>
      </c>
      <c r="H77" s="16"/>
      <c r="I77" s="16"/>
      <c r="J77" s="16"/>
      <c r="K77" s="16"/>
    </row>
    <row r="78" spans="1:11" ht="12.75" customHeight="1">
      <c r="A78" s="7" t="s">
        <v>12</v>
      </c>
      <c r="B78" s="11" t="s">
        <v>36</v>
      </c>
      <c r="C78" s="8">
        <v>255005</v>
      </c>
      <c r="D78" s="7" t="s">
        <v>41</v>
      </c>
      <c r="E78" s="28">
        <v>6156072</v>
      </c>
      <c r="F78" s="28"/>
      <c r="G78" s="28">
        <f t="shared" si="4"/>
        <v>6156072</v>
      </c>
      <c r="H78" s="16"/>
      <c r="I78" s="16"/>
      <c r="J78" s="16"/>
      <c r="K78" s="16"/>
    </row>
    <row r="79" spans="1:11" ht="12.75" customHeight="1">
      <c r="A79" s="7" t="s">
        <v>12</v>
      </c>
      <c r="B79" s="11" t="s">
        <v>36</v>
      </c>
      <c r="C79" s="8">
        <v>255005</v>
      </c>
      <c r="D79" s="7" t="s">
        <v>42</v>
      </c>
      <c r="E79" s="28">
        <v>6313920</v>
      </c>
      <c r="F79" s="28"/>
      <c r="G79" s="28">
        <f t="shared" si="4"/>
        <v>6313920</v>
      </c>
      <c r="H79" s="16"/>
      <c r="I79" s="16"/>
      <c r="J79" s="16"/>
      <c r="K79" s="16"/>
    </row>
    <row r="80" spans="1:11" ht="12.75" customHeight="1">
      <c r="A80" s="7" t="s">
        <v>12</v>
      </c>
      <c r="B80" s="11" t="s">
        <v>36</v>
      </c>
      <c r="C80" s="8">
        <v>255005</v>
      </c>
      <c r="D80" s="7" t="s">
        <v>43</v>
      </c>
      <c r="E80" s="28">
        <v>7892400</v>
      </c>
      <c r="F80" s="28"/>
      <c r="G80" s="28">
        <f t="shared" si="4"/>
        <v>7892400</v>
      </c>
      <c r="H80" s="16"/>
      <c r="I80" s="16"/>
      <c r="J80" s="16"/>
      <c r="K80" s="16"/>
    </row>
    <row r="81" spans="1:11" ht="12.75" customHeight="1">
      <c r="A81" s="7" t="s">
        <v>12</v>
      </c>
      <c r="B81" s="11" t="s">
        <v>36</v>
      </c>
      <c r="C81" s="8">
        <v>255005</v>
      </c>
      <c r="D81" s="7" t="s">
        <v>44</v>
      </c>
      <c r="E81" s="28">
        <v>8287020</v>
      </c>
      <c r="F81" s="28"/>
      <c r="G81" s="28">
        <f t="shared" si="4"/>
        <v>8287020</v>
      </c>
      <c r="H81" s="16"/>
      <c r="I81" s="16"/>
      <c r="J81" s="16"/>
      <c r="K81" s="16"/>
    </row>
    <row r="82" spans="1:11" ht="12.75" customHeight="1">
      <c r="A82" s="7" t="s">
        <v>12</v>
      </c>
      <c r="B82" s="11" t="s">
        <v>36</v>
      </c>
      <c r="C82" s="8">
        <v>255005</v>
      </c>
      <c r="D82" s="7" t="s">
        <v>45</v>
      </c>
      <c r="E82" s="28">
        <v>3946200</v>
      </c>
      <c r="F82" s="28"/>
      <c r="G82" s="28">
        <f t="shared" si="4"/>
        <v>3946200</v>
      </c>
      <c r="H82" s="16"/>
      <c r="I82" s="16"/>
      <c r="J82" s="16"/>
      <c r="K82" s="16"/>
    </row>
    <row r="83" spans="1:11" ht="12.75" customHeight="1">
      <c r="A83" s="7" t="s">
        <v>12</v>
      </c>
      <c r="B83" s="11" t="s">
        <v>36</v>
      </c>
      <c r="C83" s="8">
        <v>255005</v>
      </c>
      <c r="D83" s="7" t="s">
        <v>46</v>
      </c>
      <c r="E83" s="28">
        <v>986550</v>
      </c>
      <c r="F83" s="28"/>
      <c r="G83" s="28">
        <f t="shared" si="4"/>
        <v>986550</v>
      </c>
      <c r="H83" s="16"/>
      <c r="I83" s="16"/>
      <c r="J83" s="16"/>
      <c r="K83" s="16"/>
    </row>
    <row r="84" spans="1:11" ht="12.75" customHeight="1">
      <c r="A84" s="7" t="s">
        <v>12</v>
      </c>
      <c r="B84" s="11" t="s">
        <v>36</v>
      </c>
      <c r="C84" s="8">
        <v>255005</v>
      </c>
      <c r="D84" s="7" t="s">
        <v>47</v>
      </c>
      <c r="E84" s="28">
        <v>4222434</v>
      </c>
      <c r="F84" s="28"/>
      <c r="G84" s="28">
        <f t="shared" si="4"/>
        <v>4222434</v>
      </c>
      <c r="H84" s="16"/>
      <c r="I84" s="16"/>
      <c r="J84" s="16"/>
      <c r="K84" s="16"/>
    </row>
    <row r="85" spans="1:11" ht="12.75" customHeight="1">
      <c r="A85" s="7" t="s">
        <v>12</v>
      </c>
      <c r="B85" s="11" t="s">
        <v>36</v>
      </c>
      <c r="C85" s="8">
        <v>255005</v>
      </c>
      <c r="D85" s="7" t="s">
        <v>48</v>
      </c>
      <c r="E85" s="28">
        <v>3946200</v>
      </c>
      <c r="F85" s="28"/>
      <c r="G85" s="28">
        <f t="shared" si="4"/>
        <v>3946200</v>
      </c>
      <c r="H85" s="16"/>
      <c r="I85" s="16"/>
      <c r="J85" s="16"/>
      <c r="K85" s="16"/>
    </row>
    <row r="86" spans="1:11" ht="12.75" customHeight="1">
      <c r="A86" s="7" t="s">
        <v>12</v>
      </c>
      <c r="B86" s="11" t="s">
        <v>36</v>
      </c>
      <c r="C86" s="8">
        <v>255005</v>
      </c>
      <c r="D86" s="7" t="s">
        <v>49</v>
      </c>
      <c r="E86" s="28">
        <v>3946200</v>
      </c>
      <c r="F86" s="28"/>
      <c r="G86" s="28">
        <f t="shared" si="4"/>
        <v>3946200</v>
      </c>
      <c r="H86" s="16"/>
      <c r="I86" s="16"/>
      <c r="J86" s="16"/>
      <c r="K86" s="16"/>
    </row>
    <row r="87" spans="1:11" ht="12.75" customHeight="1">
      <c r="A87" s="7" t="s">
        <v>12</v>
      </c>
      <c r="B87" s="11" t="s">
        <v>36</v>
      </c>
      <c r="C87" s="8">
        <v>255005</v>
      </c>
      <c r="D87" s="7" t="s">
        <v>50</v>
      </c>
      <c r="E87" s="28">
        <v>16800000</v>
      </c>
      <c r="F87" s="28"/>
      <c r="G87" s="28">
        <f t="shared" si="4"/>
        <v>16800000</v>
      </c>
      <c r="H87" s="16"/>
      <c r="I87" s="16"/>
      <c r="J87" s="16"/>
      <c r="K87" s="16"/>
    </row>
    <row r="88" spans="1:11" ht="12.75" customHeight="1">
      <c r="A88" s="7" t="s">
        <v>12</v>
      </c>
      <c r="B88" s="11" t="s">
        <v>36</v>
      </c>
      <c r="C88" s="8">
        <v>255005</v>
      </c>
      <c r="D88" s="7" t="s">
        <v>51</v>
      </c>
      <c r="E88" s="28">
        <v>2959650</v>
      </c>
      <c r="F88" s="28"/>
      <c r="G88" s="28">
        <f t="shared" si="4"/>
        <v>2959650</v>
      </c>
      <c r="H88" s="16"/>
      <c r="I88" s="16"/>
      <c r="J88" s="16"/>
      <c r="K88" s="16"/>
    </row>
    <row r="89" spans="1:11" ht="12.75" customHeight="1">
      <c r="A89" s="7" t="s">
        <v>12</v>
      </c>
      <c r="B89" s="11" t="s">
        <v>36</v>
      </c>
      <c r="C89" s="8">
        <v>255005</v>
      </c>
      <c r="D89" s="7" t="s">
        <v>52</v>
      </c>
      <c r="E89" s="28">
        <v>3472656</v>
      </c>
      <c r="F89" s="28"/>
      <c r="G89" s="28">
        <f t="shared" si="4"/>
        <v>3472656</v>
      </c>
      <c r="H89" s="16"/>
      <c r="I89" s="16"/>
      <c r="J89" s="16"/>
      <c r="K89" s="16"/>
    </row>
    <row r="90" spans="1:11" ht="12.75" customHeight="1">
      <c r="A90" s="7" t="s">
        <v>12</v>
      </c>
      <c r="B90" s="11" t="s">
        <v>36</v>
      </c>
      <c r="C90" s="8">
        <v>255005</v>
      </c>
      <c r="D90" s="7" t="s">
        <v>53</v>
      </c>
      <c r="E90" s="28">
        <v>1341708</v>
      </c>
      <c r="F90" s="28"/>
      <c r="G90" s="28">
        <f t="shared" si="4"/>
        <v>1341708</v>
      </c>
      <c r="H90" s="16"/>
      <c r="I90" s="16"/>
      <c r="J90" s="16"/>
      <c r="K90" s="16"/>
    </row>
    <row r="91" spans="1:11" ht="12.75" customHeight="1">
      <c r="A91" s="7" t="s">
        <v>12</v>
      </c>
      <c r="B91" s="11" t="s">
        <v>36</v>
      </c>
      <c r="C91" s="8">
        <v>255005</v>
      </c>
      <c r="D91" s="7" t="s">
        <v>54</v>
      </c>
      <c r="E91" s="28">
        <v>3591042</v>
      </c>
      <c r="F91" s="28"/>
      <c r="G91" s="28">
        <f t="shared" si="4"/>
        <v>3591042</v>
      </c>
      <c r="H91" s="16"/>
      <c r="I91" s="16"/>
      <c r="J91" s="16"/>
      <c r="K91" s="16"/>
    </row>
    <row r="92" spans="1:11" ht="12.75" customHeight="1">
      <c r="A92" s="7" t="s">
        <v>12</v>
      </c>
      <c r="B92" s="11" t="s">
        <v>36</v>
      </c>
      <c r="C92" s="8">
        <v>255005</v>
      </c>
      <c r="D92" s="7" t="s">
        <v>55</v>
      </c>
      <c r="E92" s="28">
        <v>3038574</v>
      </c>
      <c r="F92" s="28"/>
      <c r="G92" s="28">
        <f t="shared" si="4"/>
        <v>3038574</v>
      </c>
      <c r="H92" s="16"/>
      <c r="I92" s="16"/>
      <c r="J92" s="16"/>
      <c r="K92" s="16"/>
    </row>
    <row r="93" spans="1:11" ht="12.75" customHeight="1">
      <c r="A93" s="7" t="s">
        <v>12</v>
      </c>
      <c r="B93" s="11" t="s">
        <v>36</v>
      </c>
      <c r="C93" s="8">
        <v>255005</v>
      </c>
      <c r="D93" s="7" t="s">
        <v>56</v>
      </c>
      <c r="E93" s="28">
        <v>2959650</v>
      </c>
      <c r="F93" s="28"/>
      <c r="G93" s="28">
        <f t="shared" si="4"/>
        <v>2959650</v>
      </c>
      <c r="H93" s="16"/>
      <c r="I93" s="16"/>
      <c r="J93" s="16"/>
      <c r="K93" s="16"/>
    </row>
    <row r="94" spans="1:11" ht="12.75" customHeight="1">
      <c r="A94" s="7" t="s">
        <v>12</v>
      </c>
      <c r="B94" s="11" t="s">
        <v>36</v>
      </c>
      <c r="C94" s="8">
        <v>255005</v>
      </c>
      <c r="D94" s="7" t="s">
        <v>57</v>
      </c>
      <c r="E94" s="28">
        <v>400000</v>
      </c>
      <c r="F94" s="28"/>
      <c r="G94" s="28">
        <f t="shared" si="4"/>
        <v>400000</v>
      </c>
      <c r="H94" s="16"/>
      <c r="I94" s="16"/>
      <c r="J94" s="16"/>
      <c r="K94" s="16"/>
    </row>
    <row r="95" spans="1:11" ht="12.75" customHeight="1">
      <c r="A95" s="7" t="s">
        <v>12</v>
      </c>
      <c r="B95" s="11" t="s">
        <v>36</v>
      </c>
      <c r="C95" s="8">
        <v>255005</v>
      </c>
      <c r="D95" s="7" t="s">
        <v>58</v>
      </c>
      <c r="E95" s="28">
        <v>39462000</v>
      </c>
      <c r="F95" s="28"/>
      <c r="G95" s="28">
        <f t="shared" si="4"/>
        <v>39462000</v>
      </c>
      <c r="H95" s="16"/>
      <c r="I95" s="16"/>
      <c r="J95" s="16"/>
      <c r="K95" s="16"/>
    </row>
    <row r="96" spans="1:11" ht="24.95" customHeight="1">
      <c r="A96" s="7" t="s">
        <v>12</v>
      </c>
      <c r="B96" s="11" t="s">
        <v>36</v>
      </c>
      <c r="C96" s="8">
        <v>255005</v>
      </c>
      <c r="D96" s="18" t="s">
        <v>59</v>
      </c>
      <c r="E96" s="28">
        <v>22132000</v>
      </c>
      <c r="F96" s="28"/>
      <c r="G96" s="28">
        <f t="shared" si="4"/>
        <v>22132000</v>
      </c>
      <c r="H96" s="16"/>
      <c r="I96" s="16"/>
      <c r="J96" s="16"/>
      <c r="K96" s="16"/>
    </row>
    <row r="97" spans="1:11" ht="12.75" customHeight="1">
      <c r="A97" s="7" t="s">
        <v>12</v>
      </c>
      <c r="B97" s="11" t="s">
        <v>36</v>
      </c>
      <c r="C97" s="8">
        <v>255005</v>
      </c>
      <c r="D97" s="7" t="s">
        <v>60</v>
      </c>
      <c r="E97" s="28">
        <v>1267200</v>
      </c>
      <c r="F97" s="28"/>
      <c r="G97" s="28">
        <f t="shared" si="4"/>
        <v>1267200</v>
      </c>
      <c r="H97" s="16"/>
      <c r="I97" s="16"/>
      <c r="J97" s="16"/>
      <c r="K97" s="16"/>
    </row>
    <row r="98" spans="1:11" ht="12.75" customHeight="1">
      <c r="A98" s="7" t="s">
        <v>12</v>
      </c>
      <c r="B98" s="11" t="s">
        <v>36</v>
      </c>
      <c r="C98" s="8">
        <v>255005</v>
      </c>
      <c r="D98" s="7" t="s">
        <v>61</v>
      </c>
      <c r="E98" s="28">
        <v>222000</v>
      </c>
      <c r="F98" s="28"/>
      <c r="G98" s="28">
        <f t="shared" si="4"/>
        <v>222000</v>
      </c>
      <c r="H98" s="16"/>
      <c r="I98" s="16"/>
      <c r="J98" s="16"/>
      <c r="K98" s="16"/>
    </row>
    <row r="99" spans="1:11" ht="12.75" customHeight="1">
      <c r="A99" s="7" t="s">
        <v>12</v>
      </c>
      <c r="B99" s="11" t="s">
        <v>36</v>
      </c>
      <c r="C99" s="8">
        <v>255005</v>
      </c>
      <c r="D99" s="7" t="s">
        <v>62</v>
      </c>
      <c r="E99" s="28">
        <v>48000</v>
      </c>
      <c r="F99" s="28"/>
      <c r="G99" s="28">
        <f t="shared" si="4"/>
        <v>48000</v>
      </c>
      <c r="H99" s="16"/>
      <c r="I99" s="16"/>
      <c r="J99" s="16"/>
      <c r="K99" s="16"/>
    </row>
    <row r="100" spans="1:11" ht="12.75" customHeight="1">
      <c r="A100" s="7" t="s">
        <v>12</v>
      </c>
      <c r="B100" s="11" t="s">
        <v>36</v>
      </c>
      <c r="C100" s="8">
        <v>255005</v>
      </c>
      <c r="D100" s="7" t="s">
        <v>63</v>
      </c>
      <c r="E100" s="28">
        <v>199200</v>
      </c>
      <c r="F100" s="28"/>
      <c r="G100" s="28">
        <f t="shared" si="4"/>
        <v>199200</v>
      </c>
      <c r="H100" s="16"/>
      <c r="I100" s="16"/>
      <c r="J100" s="16"/>
      <c r="K100" s="16"/>
    </row>
    <row r="101" spans="1:11" ht="12.75" customHeight="1">
      <c r="A101" s="7" t="s">
        <v>12</v>
      </c>
      <c r="B101" s="11" t="s">
        <v>36</v>
      </c>
      <c r="C101" s="8">
        <v>255005</v>
      </c>
      <c r="D101" s="7" t="s">
        <v>64</v>
      </c>
      <c r="E101" s="28">
        <v>222000</v>
      </c>
      <c r="F101" s="28"/>
      <c r="G101" s="28">
        <f t="shared" si="4"/>
        <v>222000</v>
      </c>
      <c r="H101" s="16"/>
      <c r="I101" s="16"/>
      <c r="J101" s="16"/>
      <c r="K101" s="16"/>
    </row>
    <row r="102" spans="1:11" ht="12.75" customHeight="1">
      <c r="A102" s="7" t="s">
        <v>12</v>
      </c>
      <c r="B102" s="11" t="s">
        <v>36</v>
      </c>
      <c r="C102" s="8">
        <v>255005</v>
      </c>
      <c r="D102" s="7" t="s">
        <v>65</v>
      </c>
      <c r="E102" s="28">
        <v>835200</v>
      </c>
      <c r="F102" s="28"/>
      <c r="G102" s="28">
        <f t="shared" si="4"/>
        <v>835200</v>
      </c>
      <c r="H102" s="16"/>
      <c r="I102" s="16"/>
      <c r="J102" s="16"/>
      <c r="K102" s="16"/>
    </row>
    <row r="103" spans="1:11" ht="12.75" customHeight="1">
      <c r="A103" s="7" t="s">
        <v>12</v>
      </c>
      <c r="B103" s="11" t="s">
        <v>36</v>
      </c>
      <c r="C103" s="8">
        <v>255005</v>
      </c>
      <c r="D103" s="7" t="s">
        <v>66</v>
      </c>
      <c r="E103" s="28">
        <v>278400</v>
      </c>
      <c r="F103" s="28"/>
      <c r="G103" s="28">
        <f t="shared" si="4"/>
        <v>278400</v>
      </c>
      <c r="H103" s="16"/>
      <c r="I103" s="16"/>
      <c r="J103" s="16"/>
      <c r="K103" s="16"/>
    </row>
    <row r="104" spans="1:11" ht="12.75" customHeight="1">
      <c r="A104" s="7" t="s">
        <v>12</v>
      </c>
      <c r="B104" s="11" t="s">
        <v>36</v>
      </c>
      <c r="C104" s="8">
        <v>255005</v>
      </c>
      <c r="D104" s="7" t="s">
        <v>67</v>
      </c>
      <c r="E104" s="28">
        <v>349200</v>
      </c>
      <c r="F104" s="28"/>
      <c r="G104" s="28">
        <f t="shared" si="4"/>
        <v>349200</v>
      </c>
      <c r="H104" s="16"/>
      <c r="I104" s="16"/>
      <c r="J104" s="16"/>
      <c r="K104" s="16"/>
    </row>
    <row r="105" spans="1:11" ht="12.75" customHeight="1">
      <c r="A105" s="7" t="s">
        <v>12</v>
      </c>
      <c r="B105" s="11" t="s">
        <v>36</v>
      </c>
      <c r="C105" s="8">
        <v>255005</v>
      </c>
      <c r="D105" s="7" t="s">
        <v>68</v>
      </c>
      <c r="E105" s="28">
        <v>116400</v>
      </c>
      <c r="F105" s="28"/>
      <c r="G105" s="28">
        <f t="shared" si="4"/>
        <v>116400</v>
      </c>
      <c r="H105" s="16"/>
      <c r="I105" s="16"/>
      <c r="J105" s="16"/>
      <c r="K105" s="16"/>
    </row>
    <row r="106" spans="1:11" ht="12.75" customHeight="1">
      <c r="A106" s="7" t="s">
        <v>12</v>
      </c>
      <c r="B106" s="11" t="s">
        <v>36</v>
      </c>
      <c r="C106" s="8">
        <v>255005</v>
      </c>
      <c r="D106" s="7" t="s">
        <v>69</v>
      </c>
      <c r="E106" s="28">
        <v>1746000</v>
      </c>
      <c r="F106" s="28"/>
      <c r="G106" s="28">
        <f t="shared" si="4"/>
        <v>1746000</v>
      </c>
      <c r="H106" s="16"/>
      <c r="I106" s="16"/>
      <c r="J106" s="16"/>
      <c r="K106" s="16"/>
    </row>
    <row r="107" spans="1:11" ht="12.75" customHeight="1">
      <c r="A107" s="7" t="s">
        <v>12</v>
      </c>
      <c r="B107" s="11" t="s">
        <v>36</v>
      </c>
      <c r="C107" s="8">
        <v>255005</v>
      </c>
      <c r="D107" s="7" t="s">
        <v>70</v>
      </c>
      <c r="E107" s="28">
        <v>582000</v>
      </c>
      <c r="F107" s="28"/>
      <c r="G107" s="28">
        <f t="shared" si="4"/>
        <v>582000</v>
      </c>
      <c r="H107" s="16"/>
      <c r="I107" s="16"/>
      <c r="J107" s="16"/>
      <c r="K107" s="16"/>
    </row>
    <row r="108" spans="1:11" ht="12.75" customHeight="1">
      <c r="A108" s="7" t="s">
        <v>12</v>
      </c>
      <c r="B108" s="11" t="s">
        <v>36</v>
      </c>
      <c r="C108" s="8">
        <v>255005</v>
      </c>
      <c r="D108" s="7" t="s">
        <v>71</v>
      </c>
      <c r="E108" s="28">
        <v>1800000</v>
      </c>
      <c r="F108" s="28"/>
      <c r="G108" s="28">
        <f t="shared" si="4"/>
        <v>1800000</v>
      </c>
      <c r="H108" s="16"/>
      <c r="I108" s="16"/>
      <c r="J108" s="16"/>
      <c r="K108" s="16"/>
    </row>
    <row r="109" spans="1:11" ht="12.75" customHeight="1">
      <c r="A109" s="7" t="s">
        <v>12</v>
      </c>
      <c r="B109" s="11" t="s">
        <v>36</v>
      </c>
      <c r="C109" s="8">
        <v>255005</v>
      </c>
      <c r="D109" s="7" t="s">
        <v>72</v>
      </c>
      <c r="E109" s="28">
        <v>600000</v>
      </c>
      <c r="F109" s="28"/>
      <c r="G109" s="28">
        <f t="shared" si="4"/>
        <v>600000</v>
      </c>
      <c r="H109" s="16"/>
      <c r="I109" s="16"/>
      <c r="J109" s="16"/>
      <c r="K109" s="16"/>
    </row>
    <row r="110" spans="1:11" ht="12.75" customHeight="1">
      <c r="A110" s="7" t="s">
        <v>12</v>
      </c>
      <c r="B110" s="11" t="s">
        <v>36</v>
      </c>
      <c r="C110" s="8">
        <v>255005</v>
      </c>
      <c r="D110" s="7" t="s">
        <v>73</v>
      </c>
      <c r="E110" s="28">
        <v>7959053</v>
      </c>
      <c r="F110" s="28"/>
      <c r="G110" s="28">
        <f t="shared" si="4"/>
        <v>7959053</v>
      </c>
      <c r="H110" s="16"/>
      <c r="I110" s="16"/>
      <c r="J110" s="16"/>
      <c r="K110" s="16"/>
    </row>
    <row r="111" spans="1:11" ht="12.75" customHeight="1">
      <c r="A111" s="7" t="s">
        <v>12</v>
      </c>
      <c r="B111" s="11" t="s">
        <v>36</v>
      </c>
      <c r="C111" s="8">
        <v>255005</v>
      </c>
      <c r="D111" s="7" t="s">
        <v>74</v>
      </c>
      <c r="E111" s="28">
        <v>1123356</v>
      </c>
      <c r="F111" s="28"/>
      <c r="G111" s="28">
        <f t="shared" si="4"/>
        <v>1123356</v>
      </c>
      <c r="H111" s="16"/>
      <c r="I111" s="16"/>
      <c r="J111" s="16"/>
      <c r="K111" s="16"/>
    </row>
    <row r="112" spans="1:11" ht="12.75" customHeight="1">
      <c r="A112" s="7" t="s">
        <v>12</v>
      </c>
      <c r="B112" s="11" t="s">
        <v>36</v>
      </c>
      <c r="C112" s="8">
        <v>255005</v>
      </c>
      <c r="D112" s="7" t="s">
        <v>75</v>
      </c>
      <c r="E112" s="28">
        <v>127500</v>
      </c>
      <c r="F112" s="28"/>
      <c r="G112" s="28">
        <f t="shared" si="4"/>
        <v>127500</v>
      </c>
      <c r="H112" s="16"/>
      <c r="I112" s="16"/>
      <c r="J112" s="16"/>
      <c r="K112" s="16"/>
    </row>
    <row r="113" spans="1:11" ht="12.75" customHeight="1">
      <c r="A113" s="7" t="s">
        <v>12</v>
      </c>
      <c r="B113" s="11" t="s">
        <v>36</v>
      </c>
      <c r="C113" s="8">
        <v>255005</v>
      </c>
      <c r="D113" s="7" t="s">
        <v>76</v>
      </c>
      <c r="E113" s="28">
        <v>319153</v>
      </c>
      <c r="F113" s="28"/>
      <c r="G113" s="28">
        <f t="shared" si="4"/>
        <v>319153</v>
      </c>
      <c r="H113" s="16"/>
      <c r="I113" s="16"/>
      <c r="J113" s="16"/>
      <c r="K113" s="16"/>
    </row>
    <row r="114" spans="1:11" ht="12.75" customHeight="1">
      <c r="A114" s="7" t="s">
        <v>12</v>
      </c>
      <c r="B114" s="11" t="s">
        <v>36</v>
      </c>
      <c r="C114" s="8">
        <v>255005</v>
      </c>
      <c r="D114" s="7" t="s">
        <v>77</v>
      </c>
      <c r="E114" s="28">
        <v>10852050</v>
      </c>
      <c r="F114" s="28"/>
      <c r="G114" s="28">
        <f t="shared" si="4"/>
        <v>10852050</v>
      </c>
      <c r="H114" s="16"/>
      <c r="I114" s="16"/>
      <c r="J114" s="16"/>
      <c r="K114" s="16"/>
    </row>
    <row r="115" spans="1:11" ht="12.75" customHeight="1" thickBot="1">
      <c r="A115" s="11"/>
      <c r="B115" s="7"/>
      <c r="C115" s="8"/>
      <c r="D115" s="7"/>
      <c r="E115" s="30">
        <f>SUM(E74:E114)</f>
        <v>276303348</v>
      </c>
      <c r="F115" s="30">
        <f>SUM(F74:F114)</f>
        <v>0</v>
      </c>
      <c r="G115" s="30">
        <f>SUM(G74:G114)</f>
        <v>276303348</v>
      </c>
      <c r="H115" s="16"/>
      <c r="I115" s="16"/>
      <c r="J115" s="16"/>
      <c r="K115" s="16"/>
    </row>
    <row r="116" spans="1:11" ht="12.75" customHeight="1" thickTop="1">
      <c r="A116" s="11"/>
      <c r="B116" s="7"/>
      <c r="C116" s="8"/>
      <c r="D116" s="7"/>
      <c r="E116" s="29"/>
      <c r="F116" s="29"/>
      <c r="G116" s="29"/>
      <c r="H116" s="16"/>
      <c r="I116" s="16"/>
      <c r="J116" s="16"/>
      <c r="K116" s="16"/>
    </row>
    <row r="117" spans="1:11" ht="12.75" customHeight="1">
      <c r="A117" s="12" t="s">
        <v>445</v>
      </c>
      <c r="B117" s="7"/>
      <c r="C117" s="8"/>
      <c r="D117" s="7"/>
      <c r="E117" s="29"/>
      <c r="F117" s="29"/>
      <c r="G117" s="29"/>
      <c r="H117" s="16"/>
      <c r="I117" s="16"/>
      <c r="J117" s="16"/>
      <c r="K117" s="16"/>
    </row>
    <row r="118" spans="1:11" ht="39.75" customHeight="1">
      <c r="A118" s="7" t="s">
        <v>12</v>
      </c>
      <c r="B118" s="7" t="s">
        <v>207</v>
      </c>
      <c r="C118" s="8">
        <v>255005</v>
      </c>
      <c r="D118" s="7" t="s">
        <v>235</v>
      </c>
      <c r="E118" s="29">
        <v>0</v>
      </c>
      <c r="F118" s="29">
        <v>79840</v>
      </c>
      <c r="G118" s="28">
        <f t="shared" ref="G118:G146" si="5">+E118+F118</f>
        <v>79840</v>
      </c>
      <c r="H118" s="16" t="s">
        <v>23</v>
      </c>
      <c r="I118" s="55" t="s">
        <v>382</v>
      </c>
      <c r="J118" s="55" t="s">
        <v>383</v>
      </c>
      <c r="K118" s="55" t="s">
        <v>384</v>
      </c>
    </row>
    <row r="119" spans="1:11" ht="54.75" customHeight="1">
      <c r="A119" s="7" t="s">
        <v>12</v>
      </c>
      <c r="B119" s="7" t="s">
        <v>207</v>
      </c>
      <c r="C119" s="8">
        <v>255005</v>
      </c>
      <c r="D119" s="7" t="s">
        <v>236</v>
      </c>
      <c r="E119" s="29">
        <v>0</v>
      </c>
      <c r="F119" s="29">
        <v>266510</v>
      </c>
      <c r="G119" s="28">
        <f t="shared" si="5"/>
        <v>266510</v>
      </c>
      <c r="H119" s="16" t="s">
        <v>23</v>
      </c>
      <c r="I119" s="55" t="s">
        <v>385</v>
      </c>
      <c r="J119" s="55" t="s">
        <v>386</v>
      </c>
      <c r="K119" s="55" t="s">
        <v>387</v>
      </c>
    </row>
    <row r="120" spans="1:11" ht="50.25" customHeight="1">
      <c r="A120" s="7" t="s">
        <v>12</v>
      </c>
      <c r="B120" s="7" t="s">
        <v>207</v>
      </c>
      <c r="C120" s="8">
        <v>255005</v>
      </c>
      <c r="D120" s="7" t="s">
        <v>237</v>
      </c>
      <c r="E120" s="29">
        <v>0</v>
      </c>
      <c r="F120" s="29">
        <v>467483.43</v>
      </c>
      <c r="G120" s="28">
        <f t="shared" si="5"/>
        <v>467483.43</v>
      </c>
      <c r="H120" s="16" t="s">
        <v>23</v>
      </c>
      <c r="I120" s="55" t="s">
        <v>388</v>
      </c>
      <c r="J120" s="55" t="s">
        <v>446</v>
      </c>
      <c r="K120" s="55" t="s">
        <v>389</v>
      </c>
    </row>
    <row r="121" spans="1:11" ht="27" customHeight="1">
      <c r="A121" s="7" t="s">
        <v>12</v>
      </c>
      <c r="B121" s="7" t="s">
        <v>207</v>
      </c>
      <c r="C121" s="8">
        <v>255005</v>
      </c>
      <c r="D121" s="7" t="s">
        <v>238</v>
      </c>
      <c r="E121" s="29">
        <v>0</v>
      </c>
      <c r="F121" s="29">
        <v>798530.72</v>
      </c>
      <c r="G121" s="28">
        <f t="shared" si="5"/>
        <v>798530.72</v>
      </c>
      <c r="H121" s="16" t="s">
        <v>23</v>
      </c>
      <c r="I121" s="55" t="s">
        <v>392</v>
      </c>
      <c r="J121" s="55" t="s">
        <v>393</v>
      </c>
      <c r="K121" s="55" t="s">
        <v>384</v>
      </c>
    </row>
    <row r="122" spans="1:11" ht="88.5" customHeight="1">
      <c r="A122" s="70" t="s">
        <v>12</v>
      </c>
      <c r="B122" s="70" t="s">
        <v>207</v>
      </c>
      <c r="C122" s="69">
        <v>255005</v>
      </c>
      <c r="D122" s="70" t="s">
        <v>239</v>
      </c>
      <c r="E122" s="74">
        <v>0</v>
      </c>
      <c r="F122" s="74">
        <v>120074.08</v>
      </c>
      <c r="G122" s="71">
        <f t="shared" si="5"/>
        <v>120074.08</v>
      </c>
      <c r="H122" s="72" t="s">
        <v>23</v>
      </c>
      <c r="I122" s="77" t="s">
        <v>394</v>
      </c>
      <c r="J122" s="77" t="s">
        <v>447</v>
      </c>
      <c r="K122" s="77" t="s">
        <v>391</v>
      </c>
    </row>
    <row r="123" spans="1:11" ht="42" customHeight="1">
      <c r="A123" s="70" t="s">
        <v>12</v>
      </c>
      <c r="B123" s="70" t="s">
        <v>207</v>
      </c>
      <c r="C123" s="69">
        <v>255005</v>
      </c>
      <c r="D123" s="70" t="s">
        <v>240</v>
      </c>
      <c r="E123" s="74">
        <v>0</v>
      </c>
      <c r="F123" s="74">
        <v>396416</v>
      </c>
      <c r="G123" s="71">
        <f t="shared" si="5"/>
        <v>396416</v>
      </c>
      <c r="H123" s="72" t="s">
        <v>23</v>
      </c>
      <c r="I123" s="77" t="s">
        <v>390</v>
      </c>
      <c r="J123" s="77" t="s">
        <v>411</v>
      </c>
      <c r="K123" s="77" t="s">
        <v>384</v>
      </c>
    </row>
    <row r="124" spans="1:11" ht="51" customHeight="1">
      <c r="A124" s="70" t="s">
        <v>12</v>
      </c>
      <c r="B124" s="70" t="s">
        <v>207</v>
      </c>
      <c r="C124" s="69">
        <v>255005</v>
      </c>
      <c r="D124" s="70" t="s">
        <v>241</v>
      </c>
      <c r="E124" s="74">
        <v>0</v>
      </c>
      <c r="F124" s="74">
        <v>83650</v>
      </c>
      <c r="G124" s="71">
        <f t="shared" si="5"/>
        <v>83650</v>
      </c>
      <c r="H124" s="72" t="s">
        <v>23</v>
      </c>
      <c r="I124" s="77" t="s">
        <v>382</v>
      </c>
      <c r="J124" s="77" t="s">
        <v>448</v>
      </c>
      <c r="K124" s="77" t="s">
        <v>384</v>
      </c>
    </row>
    <row r="125" spans="1:11" s="78" customFormat="1" ht="33.75" customHeight="1">
      <c r="A125" s="81" t="s">
        <v>12</v>
      </c>
      <c r="B125" s="81" t="s">
        <v>207</v>
      </c>
      <c r="C125" s="82">
        <v>255005</v>
      </c>
      <c r="D125" s="83" t="s">
        <v>464</v>
      </c>
      <c r="E125" s="84">
        <v>0</v>
      </c>
      <c r="F125" s="84">
        <v>107471.85</v>
      </c>
      <c r="G125" s="84">
        <f t="shared" si="5"/>
        <v>107471.85</v>
      </c>
      <c r="H125" s="85" t="s">
        <v>23</v>
      </c>
      <c r="I125" s="83" t="s">
        <v>466</v>
      </c>
      <c r="J125" s="83" t="s">
        <v>465</v>
      </c>
      <c r="K125" s="83" t="s">
        <v>384</v>
      </c>
    </row>
    <row r="126" spans="1:11" ht="51" customHeight="1">
      <c r="A126" s="70" t="s">
        <v>12</v>
      </c>
      <c r="B126" s="70" t="s">
        <v>207</v>
      </c>
      <c r="C126" s="69">
        <v>255005</v>
      </c>
      <c r="D126" s="70" t="s">
        <v>242</v>
      </c>
      <c r="E126" s="74">
        <v>0</v>
      </c>
      <c r="F126" s="74">
        <v>50000</v>
      </c>
      <c r="G126" s="71">
        <f t="shared" si="5"/>
        <v>50000</v>
      </c>
      <c r="H126" s="72" t="s">
        <v>23</v>
      </c>
      <c r="I126" s="77" t="s">
        <v>396</v>
      </c>
      <c r="J126" s="77" t="s">
        <v>449</v>
      </c>
      <c r="K126" s="77" t="s">
        <v>384</v>
      </c>
    </row>
    <row r="127" spans="1:11" ht="51.75" customHeight="1">
      <c r="A127" s="70" t="s">
        <v>12</v>
      </c>
      <c r="B127" s="70" t="s">
        <v>207</v>
      </c>
      <c r="C127" s="69">
        <v>255005</v>
      </c>
      <c r="D127" s="70" t="s">
        <v>243</v>
      </c>
      <c r="E127" s="74">
        <v>0</v>
      </c>
      <c r="F127" s="74">
        <v>50000</v>
      </c>
      <c r="G127" s="71">
        <f t="shared" si="5"/>
        <v>50000</v>
      </c>
      <c r="H127" s="72" t="s">
        <v>23</v>
      </c>
      <c r="I127" s="77" t="s">
        <v>382</v>
      </c>
      <c r="J127" s="77" t="s">
        <v>448</v>
      </c>
      <c r="K127" s="77" t="s">
        <v>384</v>
      </c>
    </row>
    <row r="128" spans="1:11" ht="51" customHeight="1">
      <c r="A128" s="70" t="s">
        <v>12</v>
      </c>
      <c r="B128" s="70" t="s">
        <v>207</v>
      </c>
      <c r="C128" s="69">
        <v>255005</v>
      </c>
      <c r="D128" s="70" t="s">
        <v>244</v>
      </c>
      <c r="E128" s="74">
        <v>0</v>
      </c>
      <c r="F128" s="74">
        <v>929760.01</v>
      </c>
      <c r="G128" s="71">
        <f t="shared" si="5"/>
        <v>929760.01</v>
      </c>
      <c r="H128" s="72" t="s">
        <v>23</v>
      </c>
      <c r="I128" s="77" t="s">
        <v>397</v>
      </c>
      <c r="J128" s="77" t="s">
        <v>450</v>
      </c>
      <c r="K128" s="77" t="s">
        <v>384</v>
      </c>
    </row>
    <row r="129" spans="1:11" ht="44.25" customHeight="1">
      <c r="A129" s="70" t="s">
        <v>12</v>
      </c>
      <c r="B129" s="70" t="s">
        <v>207</v>
      </c>
      <c r="C129" s="69">
        <v>255005</v>
      </c>
      <c r="D129" s="70" t="s">
        <v>245</v>
      </c>
      <c r="E129" s="74">
        <v>0</v>
      </c>
      <c r="F129" s="74">
        <v>51734</v>
      </c>
      <c r="G129" s="71">
        <f t="shared" si="5"/>
        <v>51734</v>
      </c>
      <c r="H129" s="72" t="s">
        <v>23</v>
      </c>
      <c r="I129" s="77" t="s">
        <v>394</v>
      </c>
      <c r="J129" s="77" t="s">
        <v>447</v>
      </c>
      <c r="K129" s="77" t="s">
        <v>391</v>
      </c>
    </row>
    <row r="130" spans="1:11" ht="50.25" customHeight="1">
      <c r="A130" s="70" t="s">
        <v>12</v>
      </c>
      <c r="B130" s="70" t="s">
        <v>207</v>
      </c>
      <c r="C130" s="69">
        <v>255005</v>
      </c>
      <c r="D130" s="70" t="s">
        <v>246</v>
      </c>
      <c r="E130" s="74">
        <v>0</v>
      </c>
      <c r="F130" s="74">
        <v>387013.2</v>
      </c>
      <c r="G130" s="71">
        <f t="shared" si="5"/>
        <v>387013.2</v>
      </c>
      <c r="H130" s="72" t="s">
        <v>23</v>
      </c>
      <c r="I130" s="77" t="s">
        <v>394</v>
      </c>
      <c r="J130" s="77" t="s">
        <v>412</v>
      </c>
      <c r="K130" s="77" t="s">
        <v>384</v>
      </c>
    </row>
    <row r="131" spans="1:11" ht="41.25" customHeight="1">
      <c r="A131" s="70" t="s">
        <v>12</v>
      </c>
      <c r="B131" s="70" t="s">
        <v>207</v>
      </c>
      <c r="C131" s="69">
        <v>255005</v>
      </c>
      <c r="D131" s="70" t="s">
        <v>247</v>
      </c>
      <c r="E131" s="74">
        <v>0</v>
      </c>
      <c r="F131" s="74">
        <v>20000</v>
      </c>
      <c r="G131" s="71">
        <f t="shared" si="5"/>
        <v>20000</v>
      </c>
      <c r="H131" s="72" t="s">
        <v>23</v>
      </c>
      <c r="I131" s="77" t="s">
        <v>398</v>
      </c>
      <c r="J131" s="77" t="s">
        <v>451</v>
      </c>
      <c r="K131" s="77" t="s">
        <v>384</v>
      </c>
    </row>
    <row r="132" spans="1:11" s="79" customFormat="1" ht="39.75" customHeight="1">
      <c r="A132" s="81" t="s">
        <v>12</v>
      </c>
      <c r="B132" s="81" t="s">
        <v>207</v>
      </c>
      <c r="C132" s="82">
        <v>255005</v>
      </c>
      <c r="D132" s="81" t="s">
        <v>467</v>
      </c>
      <c r="E132" s="84">
        <v>0</v>
      </c>
      <c r="F132" s="84">
        <v>76986</v>
      </c>
      <c r="G132" s="84">
        <f t="shared" si="5"/>
        <v>76986</v>
      </c>
      <c r="H132" s="85" t="s">
        <v>23</v>
      </c>
      <c r="I132" s="85" t="s">
        <v>399</v>
      </c>
      <c r="J132" s="83" t="s">
        <v>468</v>
      </c>
      <c r="K132" s="83" t="s">
        <v>384</v>
      </c>
    </row>
    <row r="133" spans="1:11" s="79" customFormat="1" ht="39.75" customHeight="1">
      <c r="A133" s="81" t="s">
        <v>12</v>
      </c>
      <c r="B133" s="81" t="s">
        <v>207</v>
      </c>
      <c r="C133" s="82">
        <v>255005</v>
      </c>
      <c r="D133" s="81" t="s">
        <v>469</v>
      </c>
      <c r="E133" s="84">
        <v>0</v>
      </c>
      <c r="F133" s="84">
        <v>3596.49</v>
      </c>
      <c r="G133" s="84">
        <f t="shared" si="5"/>
        <v>3596.49</v>
      </c>
      <c r="H133" s="85" t="s">
        <v>23</v>
      </c>
      <c r="I133" s="85" t="s">
        <v>382</v>
      </c>
      <c r="J133" s="83" t="s">
        <v>470</v>
      </c>
      <c r="K133" s="83" t="s">
        <v>384</v>
      </c>
    </row>
    <row r="134" spans="1:11" s="80" customFormat="1" ht="51" customHeight="1">
      <c r="A134" s="70" t="s">
        <v>12</v>
      </c>
      <c r="B134" s="70" t="s">
        <v>207</v>
      </c>
      <c r="C134" s="69">
        <v>255005</v>
      </c>
      <c r="D134" s="70" t="s">
        <v>471</v>
      </c>
      <c r="E134" s="74">
        <v>0</v>
      </c>
      <c r="F134" s="74">
        <v>223613.27</v>
      </c>
      <c r="G134" s="71">
        <f t="shared" si="5"/>
        <v>223613.27</v>
      </c>
      <c r="H134" s="72" t="s">
        <v>23</v>
      </c>
      <c r="I134" s="77" t="s">
        <v>382</v>
      </c>
      <c r="J134" s="77" t="s">
        <v>452</v>
      </c>
      <c r="K134" s="77" t="s">
        <v>384</v>
      </c>
    </row>
    <row r="135" spans="1:11" s="80" customFormat="1" ht="59.25" customHeight="1">
      <c r="A135" s="70" t="s">
        <v>12</v>
      </c>
      <c r="B135" s="70" t="s">
        <v>207</v>
      </c>
      <c r="C135" s="69">
        <v>255005</v>
      </c>
      <c r="D135" s="70" t="s">
        <v>472</v>
      </c>
      <c r="E135" s="74">
        <v>0</v>
      </c>
      <c r="F135" s="74">
        <v>467097.39</v>
      </c>
      <c r="G135" s="71">
        <f t="shared" si="5"/>
        <v>467097.39</v>
      </c>
      <c r="H135" s="72" t="s">
        <v>23</v>
      </c>
      <c r="I135" s="77" t="s">
        <v>473</v>
      </c>
      <c r="J135" s="77" t="s">
        <v>453</v>
      </c>
      <c r="K135" s="77" t="s">
        <v>384</v>
      </c>
    </row>
    <row r="136" spans="1:11" ht="54.75" customHeight="1">
      <c r="A136" s="70" t="s">
        <v>12</v>
      </c>
      <c r="B136" s="70" t="s">
        <v>207</v>
      </c>
      <c r="C136" s="69">
        <v>255005</v>
      </c>
      <c r="D136" s="70" t="s">
        <v>248</v>
      </c>
      <c r="E136" s="74">
        <v>0</v>
      </c>
      <c r="F136" s="74">
        <v>10000</v>
      </c>
      <c r="G136" s="71">
        <f t="shared" si="5"/>
        <v>10000</v>
      </c>
      <c r="H136" s="72" t="s">
        <v>23</v>
      </c>
      <c r="I136" s="77" t="s">
        <v>382</v>
      </c>
      <c r="J136" s="77" t="s">
        <v>454</v>
      </c>
      <c r="K136" s="77" t="s">
        <v>384</v>
      </c>
    </row>
    <row r="137" spans="1:11" ht="56.25" customHeight="1">
      <c r="A137" s="70" t="s">
        <v>12</v>
      </c>
      <c r="B137" s="70" t="s">
        <v>207</v>
      </c>
      <c r="C137" s="69">
        <v>255005</v>
      </c>
      <c r="D137" s="70" t="s">
        <v>249</v>
      </c>
      <c r="E137" s="74">
        <v>0</v>
      </c>
      <c r="F137" s="74">
        <v>1283583.47</v>
      </c>
      <c r="G137" s="71">
        <f t="shared" si="5"/>
        <v>1283583.47</v>
      </c>
      <c r="H137" s="72" t="s">
        <v>23</v>
      </c>
      <c r="I137" s="77" t="s">
        <v>400</v>
      </c>
      <c r="J137" s="77" t="s">
        <v>413</v>
      </c>
      <c r="K137" s="77" t="s">
        <v>384</v>
      </c>
    </row>
    <row r="138" spans="1:11" ht="42.75" customHeight="1">
      <c r="A138" s="70" t="s">
        <v>12</v>
      </c>
      <c r="B138" s="70" t="s">
        <v>207</v>
      </c>
      <c r="C138" s="69">
        <v>255005</v>
      </c>
      <c r="D138" s="70" t="s">
        <v>297</v>
      </c>
      <c r="E138" s="74">
        <v>0</v>
      </c>
      <c r="F138" s="74">
        <v>97933</v>
      </c>
      <c r="G138" s="71">
        <f t="shared" si="5"/>
        <v>97933</v>
      </c>
      <c r="H138" s="72" t="s">
        <v>23</v>
      </c>
      <c r="I138" s="77" t="s">
        <v>400</v>
      </c>
      <c r="J138" s="77" t="s">
        <v>414</v>
      </c>
      <c r="K138" s="77" t="s">
        <v>384</v>
      </c>
    </row>
    <row r="139" spans="1:11" ht="51" customHeight="1">
      <c r="A139" s="70" t="s">
        <v>12</v>
      </c>
      <c r="B139" s="70" t="s">
        <v>207</v>
      </c>
      <c r="C139" s="69">
        <v>255005</v>
      </c>
      <c r="D139" s="70" t="s">
        <v>250</v>
      </c>
      <c r="E139" s="74">
        <v>0</v>
      </c>
      <c r="F139" s="74">
        <v>339187</v>
      </c>
      <c r="G139" s="71">
        <f t="shared" si="5"/>
        <v>339187</v>
      </c>
      <c r="H139" s="72" t="s">
        <v>23</v>
      </c>
      <c r="I139" s="77" t="s">
        <v>388</v>
      </c>
      <c r="J139" s="77" t="s">
        <v>446</v>
      </c>
      <c r="K139" s="77" t="s">
        <v>389</v>
      </c>
    </row>
    <row r="140" spans="1:11" ht="51" customHeight="1">
      <c r="A140" s="70" t="s">
        <v>12</v>
      </c>
      <c r="B140" s="70" t="s">
        <v>207</v>
      </c>
      <c r="C140" s="69">
        <v>255005</v>
      </c>
      <c r="D140" s="70" t="s">
        <v>251</v>
      </c>
      <c r="E140" s="74">
        <v>0</v>
      </c>
      <c r="F140" s="74">
        <v>10000</v>
      </c>
      <c r="G140" s="71">
        <f t="shared" si="5"/>
        <v>10000</v>
      </c>
      <c r="H140" s="72" t="s">
        <v>23</v>
      </c>
      <c r="I140" s="77" t="s">
        <v>396</v>
      </c>
      <c r="J140" s="77" t="s">
        <v>455</v>
      </c>
      <c r="K140" s="77" t="s">
        <v>384</v>
      </c>
    </row>
    <row r="141" spans="1:11" ht="37.5" customHeight="1">
      <c r="A141" s="70" t="s">
        <v>12</v>
      </c>
      <c r="B141" s="70" t="s">
        <v>207</v>
      </c>
      <c r="C141" s="69">
        <v>255005</v>
      </c>
      <c r="D141" s="70" t="s">
        <v>252</v>
      </c>
      <c r="E141" s="74">
        <v>0</v>
      </c>
      <c r="F141" s="74">
        <v>2493861.58</v>
      </c>
      <c r="G141" s="71">
        <f t="shared" si="5"/>
        <v>2493861.58</v>
      </c>
      <c r="H141" s="72" t="s">
        <v>23</v>
      </c>
      <c r="I141" s="77" t="s">
        <v>400</v>
      </c>
      <c r="J141" s="77" t="s">
        <v>456</v>
      </c>
      <c r="K141" s="77" t="s">
        <v>384</v>
      </c>
    </row>
    <row r="142" spans="1:11" ht="36" customHeight="1">
      <c r="A142" s="70" t="s">
        <v>12</v>
      </c>
      <c r="B142" s="70" t="s">
        <v>207</v>
      </c>
      <c r="C142" s="69">
        <v>255005</v>
      </c>
      <c r="D142" s="70" t="s">
        <v>253</v>
      </c>
      <c r="E142" s="74">
        <v>0</v>
      </c>
      <c r="F142" s="74">
        <v>10000</v>
      </c>
      <c r="G142" s="71">
        <f t="shared" si="5"/>
        <v>10000</v>
      </c>
      <c r="H142" s="72" t="s">
        <v>23</v>
      </c>
      <c r="I142" s="77" t="s">
        <v>395</v>
      </c>
      <c r="J142" s="77" t="s">
        <v>454</v>
      </c>
      <c r="K142" s="77" t="s">
        <v>384</v>
      </c>
    </row>
    <row r="143" spans="1:11" ht="75.75" customHeight="1">
      <c r="A143" s="70" t="s">
        <v>12</v>
      </c>
      <c r="B143" s="70" t="s">
        <v>207</v>
      </c>
      <c r="C143" s="69">
        <v>255005</v>
      </c>
      <c r="D143" s="70" t="s">
        <v>254</v>
      </c>
      <c r="E143" s="74">
        <v>0</v>
      </c>
      <c r="F143" s="74">
        <v>822000</v>
      </c>
      <c r="G143" s="71">
        <f t="shared" si="5"/>
        <v>822000</v>
      </c>
      <c r="H143" s="72" t="s">
        <v>23</v>
      </c>
      <c r="I143" s="77" t="s">
        <v>401</v>
      </c>
      <c r="J143" s="77" t="s">
        <v>457</v>
      </c>
      <c r="K143" s="77" t="s">
        <v>458</v>
      </c>
    </row>
    <row r="144" spans="1:11" ht="37.5" customHeight="1">
      <c r="A144" s="7" t="s">
        <v>12</v>
      </c>
      <c r="B144" s="7" t="s">
        <v>207</v>
      </c>
      <c r="C144" s="8">
        <v>255005</v>
      </c>
      <c r="D144" s="7" t="s">
        <v>255</v>
      </c>
      <c r="E144" s="29">
        <v>0</v>
      </c>
      <c r="F144" s="29">
        <v>767687.84</v>
      </c>
      <c r="G144" s="28">
        <f t="shared" si="5"/>
        <v>767687.84</v>
      </c>
      <c r="H144" s="16" t="s">
        <v>23</v>
      </c>
      <c r="I144" s="55" t="s">
        <v>400</v>
      </c>
      <c r="J144" s="55" t="s">
        <v>459</v>
      </c>
      <c r="K144" s="55" t="s">
        <v>384</v>
      </c>
    </row>
    <row r="145" spans="1:11" ht="39" customHeight="1">
      <c r="A145" s="7" t="s">
        <v>12</v>
      </c>
      <c r="B145" s="7" t="s">
        <v>207</v>
      </c>
      <c r="C145" s="8">
        <v>255005</v>
      </c>
      <c r="D145" s="7" t="s">
        <v>298</v>
      </c>
      <c r="E145" s="29">
        <v>0</v>
      </c>
      <c r="F145" s="29">
        <v>1112586.3600000001</v>
      </c>
      <c r="G145" s="28">
        <f t="shared" si="5"/>
        <v>1112586.3600000001</v>
      </c>
      <c r="H145" s="16" t="s">
        <v>23</v>
      </c>
      <c r="I145" s="55" t="s">
        <v>400</v>
      </c>
      <c r="J145" s="55" t="s">
        <v>459</v>
      </c>
      <c r="K145" s="55" t="s">
        <v>384</v>
      </c>
    </row>
    <row r="146" spans="1:11" ht="39.75" customHeight="1">
      <c r="A146" s="7" t="s">
        <v>12</v>
      </c>
      <c r="B146" s="7" t="s">
        <v>207</v>
      </c>
      <c r="C146" s="8">
        <v>255005</v>
      </c>
      <c r="D146" s="7" t="s">
        <v>299</v>
      </c>
      <c r="E146" s="29">
        <v>0</v>
      </c>
      <c r="F146" s="29">
        <v>197484</v>
      </c>
      <c r="G146" s="28">
        <f t="shared" si="5"/>
        <v>197484</v>
      </c>
      <c r="H146" s="16"/>
      <c r="I146" s="55" t="s">
        <v>402</v>
      </c>
      <c r="J146" s="55" t="s">
        <v>460</v>
      </c>
      <c r="K146" s="55" t="s">
        <v>458</v>
      </c>
    </row>
    <row r="147" spans="1:11" ht="12.75" customHeight="1" thickBot="1">
      <c r="A147" s="11"/>
      <c r="B147" s="7"/>
      <c r="C147" s="8"/>
      <c r="D147" s="7"/>
      <c r="E147" s="48">
        <f>SUM(E118:E146)</f>
        <v>0</v>
      </c>
      <c r="F147" s="48">
        <f>SUM(F118:F146)</f>
        <v>11724099.689999999</v>
      </c>
      <c r="G147" s="48">
        <f>SUM(G118:G146)</f>
        <v>11724099.689999999</v>
      </c>
      <c r="H147" s="16"/>
      <c r="I147" s="16"/>
      <c r="J147" s="16"/>
      <c r="K147" s="16"/>
    </row>
    <row r="148" spans="1:11" ht="12.75" customHeight="1" thickTop="1">
      <c r="A148" s="11"/>
      <c r="B148" s="7"/>
      <c r="C148" s="8"/>
      <c r="D148" s="7"/>
      <c r="E148" s="29"/>
      <c r="F148" s="29"/>
      <c r="G148" s="29"/>
      <c r="H148" s="16"/>
      <c r="I148" s="16"/>
      <c r="J148" s="16"/>
      <c r="K148" s="16"/>
    </row>
    <row r="149" spans="1:11" ht="12.75" customHeight="1">
      <c r="A149" s="12" t="s">
        <v>288</v>
      </c>
      <c r="B149" s="7"/>
      <c r="C149" s="8"/>
      <c r="D149" s="7"/>
      <c r="E149" s="29"/>
      <c r="F149" s="29"/>
      <c r="G149" s="29"/>
      <c r="H149" s="16"/>
      <c r="I149" s="16"/>
      <c r="J149" s="16"/>
      <c r="K149" s="16"/>
    </row>
    <row r="150" spans="1:11" s="65" customFormat="1" ht="26.25" customHeight="1">
      <c r="A150" s="18" t="s">
        <v>9</v>
      </c>
      <c r="B150" s="7" t="s">
        <v>10</v>
      </c>
      <c r="C150" s="63">
        <v>120005</v>
      </c>
      <c r="D150" s="18" t="s">
        <v>257</v>
      </c>
      <c r="E150" s="64">
        <v>0</v>
      </c>
      <c r="F150" s="64">
        <v>139648</v>
      </c>
      <c r="G150" s="64">
        <f>+E150+F150</f>
        <v>139648</v>
      </c>
      <c r="H150" s="55" t="s">
        <v>23</v>
      </c>
      <c r="I150" s="55" t="s">
        <v>315</v>
      </c>
      <c r="J150" s="55" t="s">
        <v>316</v>
      </c>
      <c r="K150" s="55" t="s">
        <v>317</v>
      </c>
    </row>
    <row r="151" spans="1:11" s="65" customFormat="1" ht="26.25" customHeight="1">
      <c r="A151" s="18" t="s">
        <v>9</v>
      </c>
      <c r="B151" s="7" t="s">
        <v>10</v>
      </c>
      <c r="C151" s="63">
        <v>120005</v>
      </c>
      <c r="D151" s="18" t="s">
        <v>283</v>
      </c>
      <c r="E151" s="64">
        <v>0</v>
      </c>
      <c r="F151" s="64">
        <v>190732</v>
      </c>
      <c r="G151" s="64">
        <f>+E151+F151</f>
        <v>190732</v>
      </c>
      <c r="H151" s="55"/>
      <c r="I151" s="16" t="s">
        <v>325</v>
      </c>
      <c r="J151" s="16" t="s">
        <v>325</v>
      </c>
      <c r="K151" s="66" t="s">
        <v>327</v>
      </c>
    </row>
    <row r="152" spans="1:11" ht="12.75" customHeight="1" thickBot="1">
      <c r="A152" s="11"/>
      <c r="B152" s="7"/>
      <c r="C152" s="8"/>
      <c r="D152" s="7"/>
      <c r="E152" s="48">
        <f>SUM(E150:E151)</f>
        <v>0</v>
      </c>
      <c r="F152" s="48">
        <f>SUM(F150:F151)</f>
        <v>330380</v>
      </c>
      <c r="G152" s="48">
        <f>SUM(G150:G151)</f>
        <v>330380</v>
      </c>
      <c r="H152" s="16"/>
      <c r="I152" s="16"/>
      <c r="J152" s="16"/>
      <c r="K152" s="16"/>
    </row>
    <row r="153" spans="1:11" ht="12.75" customHeight="1" thickTop="1">
      <c r="A153" s="11"/>
      <c r="B153" s="7"/>
      <c r="C153" s="8"/>
      <c r="D153" s="7"/>
      <c r="E153" s="29"/>
      <c r="F153" s="29"/>
      <c r="G153" s="29"/>
      <c r="H153" s="16"/>
      <c r="I153" s="16"/>
      <c r="J153" s="16"/>
      <c r="K153" s="16"/>
    </row>
    <row r="154" spans="1:11" ht="12.75" customHeight="1">
      <c r="A154" s="12" t="s">
        <v>289</v>
      </c>
      <c r="B154" s="7"/>
      <c r="C154" s="8"/>
      <c r="D154" s="7"/>
      <c r="E154" s="29"/>
      <c r="F154" s="29"/>
      <c r="G154" s="29"/>
      <c r="H154" s="16"/>
      <c r="I154" s="16"/>
      <c r="J154" s="16"/>
      <c r="K154" s="16"/>
    </row>
    <row r="155" spans="1:11" ht="30" customHeight="1">
      <c r="A155" s="11" t="s">
        <v>9</v>
      </c>
      <c r="B155" s="7" t="s">
        <v>87</v>
      </c>
      <c r="C155" s="8">
        <v>105030</v>
      </c>
      <c r="D155" s="7" t="s">
        <v>256</v>
      </c>
      <c r="E155" s="29">
        <v>0</v>
      </c>
      <c r="F155" s="29">
        <v>295701.34999999998</v>
      </c>
      <c r="G155" s="28">
        <f t="shared" ref="G155:G164" si="6">+E155+F155</f>
        <v>295701.34999999998</v>
      </c>
      <c r="H155" s="16" t="s">
        <v>23</v>
      </c>
      <c r="I155" s="55" t="s">
        <v>318</v>
      </c>
      <c r="J155" s="55" t="s">
        <v>319</v>
      </c>
      <c r="K155" s="55"/>
    </row>
    <row r="156" spans="1:11" ht="50.25" customHeight="1">
      <c r="A156" s="11" t="s">
        <v>9</v>
      </c>
      <c r="B156" s="7" t="s">
        <v>87</v>
      </c>
      <c r="C156" s="8">
        <v>105030</v>
      </c>
      <c r="D156" s="7" t="s">
        <v>257</v>
      </c>
      <c r="E156" s="29">
        <v>0</v>
      </c>
      <c r="F156" s="29">
        <v>190350.01</v>
      </c>
      <c r="G156" s="28">
        <f t="shared" si="6"/>
        <v>190350.01</v>
      </c>
      <c r="H156" s="16" t="s">
        <v>23</v>
      </c>
      <c r="I156" s="55" t="s">
        <v>320</v>
      </c>
      <c r="J156" s="55" t="s">
        <v>321</v>
      </c>
      <c r="K156" s="55" t="s">
        <v>317</v>
      </c>
    </row>
    <row r="157" spans="1:11" ht="25.5" customHeight="1">
      <c r="A157" s="11" t="s">
        <v>9</v>
      </c>
      <c r="B157" s="7" t="s">
        <v>10</v>
      </c>
      <c r="C157" s="8">
        <v>120005</v>
      </c>
      <c r="D157" s="7" t="s">
        <v>258</v>
      </c>
      <c r="E157" s="29">
        <v>0</v>
      </c>
      <c r="F157" s="29">
        <v>100000</v>
      </c>
      <c r="G157" s="28">
        <f t="shared" si="6"/>
        <v>100000</v>
      </c>
      <c r="H157" s="16" t="s">
        <v>23</v>
      </c>
      <c r="I157" s="16" t="s">
        <v>326</v>
      </c>
      <c r="J157" s="16" t="s">
        <v>326</v>
      </c>
      <c r="K157" s="66" t="s">
        <v>327</v>
      </c>
    </row>
    <row r="158" spans="1:11" ht="36.75" customHeight="1">
      <c r="A158" s="11" t="s">
        <v>9</v>
      </c>
      <c r="B158" s="7" t="s">
        <v>10</v>
      </c>
      <c r="C158" s="8">
        <v>120005</v>
      </c>
      <c r="D158" s="7" t="s">
        <v>259</v>
      </c>
      <c r="E158" s="29">
        <v>0</v>
      </c>
      <c r="F158" s="29">
        <v>148782</v>
      </c>
      <c r="G158" s="28">
        <f t="shared" si="6"/>
        <v>148782</v>
      </c>
      <c r="H158" s="16" t="s">
        <v>23</v>
      </c>
      <c r="I158" s="16" t="s">
        <v>326</v>
      </c>
      <c r="J158" s="16" t="s">
        <v>326</v>
      </c>
      <c r="K158" s="66" t="s">
        <v>327</v>
      </c>
    </row>
    <row r="159" spans="1:11" ht="28.5" customHeight="1">
      <c r="A159" s="11" t="s">
        <v>9</v>
      </c>
      <c r="B159" s="7" t="s">
        <v>10</v>
      </c>
      <c r="C159" s="8">
        <v>120005</v>
      </c>
      <c r="D159" s="7" t="s">
        <v>260</v>
      </c>
      <c r="E159" s="29">
        <v>0</v>
      </c>
      <c r="F159" s="29">
        <v>99736.31</v>
      </c>
      <c r="G159" s="28">
        <f t="shared" si="6"/>
        <v>99736.31</v>
      </c>
      <c r="H159" s="16" t="s">
        <v>23</v>
      </c>
      <c r="I159" s="16" t="s">
        <v>326</v>
      </c>
      <c r="J159" s="16" t="s">
        <v>326</v>
      </c>
      <c r="K159" s="66" t="s">
        <v>327</v>
      </c>
    </row>
    <row r="160" spans="1:11" ht="27" customHeight="1">
      <c r="A160" s="11" t="s">
        <v>9</v>
      </c>
      <c r="B160" s="7" t="s">
        <v>10</v>
      </c>
      <c r="C160" s="8">
        <v>120005</v>
      </c>
      <c r="D160" s="7" t="s">
        <v>261</v>
      </c>
      <c r="E160" s="29">
        <v>0</v>
      </c>
      <c r="F160" s="29">
        <v>203666.79</v>
      </c>
      <c r="G160" s="28">
        <f t="shared" si="6"/>
        <v>203666.79</v>
      </c>
      <c r="H160" s="16" t="s">
        <v>23</v>
      </c>
      <c r="I160" s="16" t="s">
        <v>326</v>
      </c>
      <c r="J160" s="16" t="s">
        <v>326</v>
      </c>
      <c r="K160" s="66" t="s">
        <v>327</v>
      </c>
    </row>
    <row r="161" spans="1:11" ht="12.75" customHeight="1">
      <c r="A161" s="11" t="s">
        <v>9</v>
      </c>
      <c r="B161" s="7" t="s">
        <v>87</v>
      </c>
      <c r="C161" s="8">
        <v>105030</v>
      </c>
      <c r="D161" s="7" t="s">
        <v>262</v>
      </c>
      <c r="E161" s="29">
        <v>0</v>
      </c>
      <c r="F161" s="29">
        <v>45612.310000000056</v>
      </c>
      <c r="G161" s="28">
        <f t="shared" si="6"/>
        <v>45612.310000000056</v>
      </c>
      <c r="H161" s="16" t="s">
        <v>23</v>
      </c>
      <c r="I161" s="16" t="s">
        <v>322</v>
      </c>
      <c r="J161" s="16" t="s">
        <v>323</v>
      </c>
      <c r="K161" s="16" t="s">
        <v>317</v>
      </c>
    </row>
    <row r="162" spans="1:11" ht="27.75" customHeight="1">
      <c r="A162" s="11" t="s">
        <v>9</v>
      </c>
      <c r="B162" s="7" t="s">
        <v>10</v>
      </c>
      <c r="C162" s="8">
        <v>120005</v>
      </c>
      <c r="D162" s="7" t="s">
        <v>263</v>
      </c>
      <c r="E162" s="29">
        <v>0</v>
      </c>
      <c r="F162" s="29">
        <v>40000</v>
      </c>
      <c r="G162" s="28">
        <f t="shared" si="6"/>
        <v>40000</v>
      </c>
      <c r="H162" s="16" t="s">
        <v>23</v>
      </c>
      <c r="I162" s="16" t="s">
        <v>326</v>
      </c>
      <c r="J162" s="16" t="s">
        <v>326</v>
      </c>
      <c r="K162" s="66" t="s">
        <v>327</v>
      </c>
    </row>
    <row r="163" spans="1:11" ht="51" customHeight="1">
      <c r="A163" s="11" t="s">
        <v>9</v>
      </c>
      <c r="B163" s="7" t="s">
        <v>87</v>
      </c>
      <c r="C163" s="8">
        <v>105030</v>
      </c>
      <c r="D163" s="7" t="s">
        <v>264</v>
      </c>
      <c r="E163" s="29">
        <v>0</v>
      </c>
      <c r="F163" s="29">
        <v>52007.75</v>
      </c>
      <c r="G163" s="28">
        <f t="shared" si="6"/>
        <v>52007.75</v>
      </c>
      <c r="H163" s="16" t="s">
        <v>23</v>
      </c>
      <c r="I163" s="55" t="s">
        <v>320</v>
      </c>
      <c r="J163" s="55" t="s">
        <v>321</v>
      </c>
      <c r="K163" s="55" t="s">
        <v>317</v>
      </c>
    </row>
    <row r="164" spans="1:11" ht="27" customHeight="1">
      <c r="A164" s="11" t="s">
        <v>9</v>
      </c>
      <c r="B164" s="7" t="s">
        <v>10</v>
      </c>
      <c r="C164" s="8">
        <v>120005</v>
      </c>
      <c r="D164" s="7" t="s">
        <v>265</v>
      </c>
      <c r="E164" s="29">
        <v>0</v>
      </c>
      <c r="F164" s="29">
        <v>33316.550000000003</v>
      </c>
      <c r="G164" s="28">
        <f t="shared" si="6"/>
        <v>33316.550000000003</v>
      </c>
      <c r="H164" s="16" t="s">
        <v>23</v>
      </c>
      <c r="I164" s="16" t="s">
        <v>326</v>
      </c>
      <c r="J164" s="16" t="s">
        <v>326</v>
      </c>
      <c r="K164" s="66" t="s">
        <v>327</v>
      </c>
    </row>
    <row r="165" spans="1:11" ht="12.75" customHeight="1" thickBot="1">
      <c r="A165" s="11"/>
      <c r="B165" s="7"/>
      <c r="C165" s="8"/>
      <c r="D165" s="7"/>
      <c r="E165" s="48">
        <f>SUM(E155:E164)</f>
        <v>0</v>
      </c>
      <c r="F165" s="48">
        <f>SUM(F155:F164)</f>
        <v>1209173.07</v>
      </c>
      <c r="G165" s="48">
        <f>SUM(G155:G164)</f>
        <v>1209173.07</v>
      </c>
      <c r="H165" s="16"/>
      <c r="I165" s="16"/>
      <c r="J165" s="16"/>
      <c r="K165" s="16"/>
    </row>
    <row r="166" spans="1:11" ht="12.75" customHeight="1" thickTop="1">
      <c r="A166" s="11"/>
      <c r="B166" s="7"/>
      <c r="C166" s="8"/>
      <c r="D166" s="7"/>
      <c r="E166" s="49"/>
      <c r="F166" s="49"/>
      <c r="G166" s="49"/>
      <c r="H166" s="16"/>
      <c r="I166" s="16"/>
      <c r="J166" s="16"/>
      <c r="K166" s="16"/>
    </row>
    <row r="167" spans="1:11" ht="12.75" customHeight="1">
      <c r="A167" s="11"/>
      <c r="B167" s="7"/>
      <c r="C167" s="8"/>
      <c r="D167" s="7"/>
      <c r="E167" s="29"/>
      <c r="F167" s="29"/>
      <c r="G167" s="29"/>
      <c r="H167" s="16"/>
      <c r="I167" s="16"/>
      <c r="J167" s="16"/>
      <c r="K167" s="16"/>
    </row>
    <row r="168" spans="1:11" ht="12.75" customHeight="1">
      <c r="A168" s="12" t="s">
        <v>290</v>
      </c>
      <c r="B168" s="11"/>
      <c r="C168" s="8"/>
      <c r="D168" s="7"/>
      <c r="E168" s="29"/>
      <c r="F168" s="29"/>
      <c r="G168" s="29"/>
      <c r="H168" s="15"/>
      <c r="I168" s="15"/>
      <c r="J168" s="15"/>
      <c r="K168" s="15"/>
    </row>
    <row r="169" spans="1:11" ht="159" customHeight="1">
      <c r="A169" s="11" t="s">
        <v>17</v>
      </c>
      <c r="B169" s="7" t="s">
        <v>208</v>
      </c>
      <c r="C169" s="17">
        <v>615070</v>
      </c>
      <c r="D169" s="7" t="s">
        <v>267</v>
      </c>
      <c r="E169" s="29">
        <v>0</v>
      </c>
      <c r="F169" s="23">
        <v>778452</v>
      </c>
      <c r="G169" s="28">
        <f>+E169+F169</f>
        <v>778452</v>
      </c>
      <c r="H169" s="16" t="s">
        <v>23</v>
      </c>
      <c r="I169" s="55" t="s">
        <v>354</v>
      </c>
      <c r="J169" s="55" t="s">
        <v>355</v>
      </c>
      <c r="K169" s="55" t="s">
        <v>356</v>
      </c>
    </row>
    <row r="170" spans="1:11" ht="36" customHeight="1">
      <c r="A170" s="11" t="s">
        <v>17</v>
      </c>
      <c r="B170" s="7" t="s">
        <v>266</v>
      </c>
      <c r="C170" s="17">
        <v>615085</v>
      </c>
      <c r="D170" s="7" t="s">
        <v>268</v>
      </c>
      <c r="E170" s="29">
        <v>0</v>
      </c>
      <c r="F170" s="23">
        <v>698133</v>
      </c>
      <c r="G170" s="28">
        <f>+E170+F170</f>
        <v>698133</v>
      </c>
      <c r="H170" s="16" t="s">
        <v>23</v>
      </c>
      <c r="I170" s="55" t="s">
        <v>339</v>
      </c>
      <c r="J170" s="55" t="s">
        <v>340</v>
      </c>
      <c r="K170" s="55" t="s">
        <v>341</v>
      </c>
    </row>
    <row r="171" spans="1:11" ht="12.75" customHeight="1" thickBot="1">
      <c r="A171" s="11"/>
      <c r="B171" s="11"/>
      <c r="C171" s="8"/>
      <c r="D171" s="7"/>
      <c r="E171" s="30">
        <f>SUM(E169:E170)</f>
        <v>0</v>
      </c>
      <c r="F171" s="30">
        <f>SUM(F169:F170)</f>
        <v>1476585</v>
      </c>
      <c r="G171" s="30">
        <f>SUM(G169:G170)</f>
        <v>1476585</v>
      </c>
      <c r="H171" s="15"/>
      <c r="I171" s="15"/>
      <c r="J171" s="15"/>
      <c r="K171" s="15"/>
    </row>
    <row r="172" spans="1:11" ht="12.75" customHeight="1" thickTop="1">
      <c r="A172" s="11"/>
      <c r="B172" s="7"/>
      <c r="C172" s="8"/>
      <c r="D172" s="7"/>
      <c r="E172" s="29"/>
      <c r="F172" s="29"/>
      <c r="G172" s="29"/>
      <c r="H172" s="16"/>
      <c r="I172" s="16"/>
      <c r="J172" s="16"/>
      <c r="K172" s="16"/>
    </row>
    <row r="173" spans="1:11" ht="12.75" customHeight="1">
      <c r="A173" s="12" t="s">
        <v>291</v>
      </c>
      <c r="B173" s="7"/>
      <c r="C173" s="8"/>
      <c r="D173" s="7"/>
      <c r="E173" s="29"/>
      <c r="F173" s="29"/>
      <c r="G173" s="29"/>
      <c r="H173" s="16"/>
      <c r="I173" s="16"/>
      <c r="J173" s="16"/>
      <c r="K173" s="16"/>
    </row>
    <row r="174" spans="1:11" ht="12.75" customHeight="1">
      <c r="A174" s="11" t="s">
        <v>9</v>
      </c>
      <c r="B174" s="11" t="s">
        <v>10</v>
      </c>
      <c r="C174" s="8">
        <v>120005</v>
      </c>
      <c r="D174" s="7" t="s">
        <v>78</v>
      </c>
      <c r="E174" s="29">
        <v>300000</v>
      </c>
      <c r="F174" s="23"/>
      <c r="G174" s="28">
        <f t="shared" ref="G174:G227" si="7">+E174+F174</f>
        <v>300000</v>
      </c>
      <c r="H174" s="16" t="s">
        <v>23</v>
      </c>
      <c r="I174" s="16"/>
      <c r="J174" s="16"/>
      <c r="K174" s="16"/>
    </row>
    <row r="175" spans="1:11" ht="12.75" customHeight="1">
      <c r="A175" s="11" t="s">
        <v>9</v>
      </c>
      <c r="B175" s="11" t="s">
        <v>10</v>
      </c>
      <c r="C175" s="8">
        <v>120005</v>
      </c>
      <c r="D175" s="7" t="s">
        <v>79</v>
      </c>
      <c r="E175" s="29">
        <v>100000</v>
      </c>
      <c r="F175" s="23"/>
      <c r="G175" s="28">
        <f t="shared" si="7"/>
        <v>100000</v>
      </c>
      <c r="H175" s="16"/>
      <c r="I175" s="16"/>
      <c r="J175" s="16"/>
      <c r="K175" s="16"/>
    </row>
    <row r="176" spans="1:11" ht="12.75" customHeight="1">
      <c r="A176" s="11" t="s">
        <v>9</v>
      </c>
      <c r="B176" s="11" t="s">
        <v>80</v>
      </c>
      <c r="C176" s="8">
        <v>120010</v>
      </c>
      <c r="D176" s="7" t="s">
        <v>81</v>
      </c>
      <c r="E176" s="29">
        <v>200000</v>
      </c>
      <c r="F176" s="23"/>
      <c r="G176" s="28">
        <f t="shared" si="7"/>
        <v>200000</v>
      </c>
      <c r="H176" s="16"/>
      <c r="I176" s="16"/>
      <c r="J176" s="16"/>
      <c r="K176" s="16"/>
    </row>
    <row r="177" spans="1:11" ht="12.75" customHeight="1">
      <c r="A177" s="11" t="s">
        <v>9</v>
      </c>
      <c r="B177" s="11" t="s">
        <v>82</v>
      </c>
      <c r="C177" s="8">
        <v>120010</v>
      </c>
      <c r="D177" s="7" t="s">
        <v>82</v>
      </c>
      <c r="E177" s="29">
        <v>200000</v>
      </c>
      <c r="F177" s="23"/>
      <c r="G177" s="28">
        <f t="shared" si="7"/>
        <v>200000</v>
      </c>
      <c r="H177" s="16"/>
      <c r="I177" s="16"/>
      <c r="J177" s="16"/>
      <c r="K177" s="16"/>
    </row>
    <row r="178" spans="1:11" ht="12.75" customHeight="1">
      <c r="A178" s="11" t="s">
        <v>9</v>
      </c>
      <c r="B178" s="11" t="s">
        <v>83</v>
      </c>
      <c r="C178" s="8">
        <v>110015</v>
      </c>
      <c r="D178" s="7" t="s">
        <v>84</v>
      </c>
      <c r="E178" s="29">
        <v>630000</v>
      </c>
      <c r="F178" s="23"/>
      <c r="G178" s="28">
        <f t="shared" si="7"/>
        <v>630000</v>
      </c>
      <c r="H178" s="16"/>
      <c r="I178" s="16"/>
      <c r="J178" s="16"/>
      <c r="K178" s="16"/>
    </row>
    <row r="179" spans="1:11" ht="12.75" customHeight="1">
      <c r="A179" s="11" t="s">
        <v>9</v>
      </c>
      <c r="B179" s="11" t="s">
        <v>85</v>
      </c>
      <c r="C179" s="8">
        <v>120010</v>
      </c>
      <c r="D179" s="7" t="s">
        <v>86</v>
      </c>
      <c r="E179" s="29">
        <v>300000</v>
      </c>
      <c r="F179" s="23"/>
      <c r="G179" s="28">
        <f t="shared" si="7"/>
        <v>300000</v>
      </c>
      <c r="H179" s="16"/>
      <c r="I179" s="16"/>
      <c r="J179" s="16"/>
      <c r="K179" s="16"/>
    </row>
    <row r="180" spans="1:11" ht="12.75" customHeight="1">
      <c r="A180" s="11" t="s">
        <v>9</v>
      </c>
      <c r="B180" s="11" t="s">
        <v>87</v>
      </c>
      <c r="C180" s="8">
        <v>105030</v>
      </c>
      <c r="D180" s="7" t="s">
        <v>88</v>
      </c>
      <c r="E180" s="29">
        <v>100000</v>
      </c>
      <c r="F180" s="23"/>
      <c r="G180" s="28">
        <f t="shared" si="7"/>
        <v>100000</v>
      </c>
      <c r="H180" s="16"/>
      <c r="I180" s="16"/>
      <c r="J180" s="16"/>
      <c r="K180" s="16"/>
    </row>
    <row r="181" spans="1:11" ht="12.75" customHeight="1">
      <c r="A181" s="11" t="s">
        <v>9</v>
      </c>
      <c r="B181" s="11" t="s">
        <v>89</v>
      </c>
      <c r="C181" s="8">
        <v>130005</v>
      </c>
      <c r="D181" s="7" t="s">
        <v>90</v>
      </c>
      <c r="E181" s="29">
        <v>598353</v>
      </c>
      <c r="F181" s="23"/>
      <c r="G181" s="28">
        <f t="shared" si="7"/>
        <v>598353</v>
      </c>
      <c r="H181" s="16"/>
      <c r="I181" s="16"/>
      <c r="J181" s="16"/>
      <c r="K181" s="16"/>
    </row>
    <row r="182" spans="1:11" ht="12.75" customHeight="1">
      <c r="A182" s="11" t="s">
        <v>13</v>
      </c>
      <c r="B182" s="11" t="s">
        <v>91</v>
      </c>
      <c r="C182" s="8">
        <v>330010</v>
      </c>
      <c r="D182" s="7" t="s">
        <v>92</v>
      </c>
      <c r="E182" s="29">
        <v>1000000</v>
      </c>
      <c r="F182" s="23"/>
      <c r="G182" s="28">
        <f t="shared" si="7"/>
        <v>1000000</v>
      </c>
      <c r="H182" s="16"/>
      <c r="I182" s="16"/>
      <c r="J182" s="16"/>
      <c r="K182" s="16"/>
    </row>
    <row r="183" spans="1:11" ht="12.75" customHeight="1">
      <c r="A183" s="11" t="s">
        <v>13</v>
      </c>
      <c r="B183" s="11" t="s">
        <v>91</v>
      </c>
      <c r="C183" s="8">
        <v>330010</v>
      </c>
      <c r="D183" s="7" t="s">
        <v>93</v>
      </c>
      <c r="E183" s="29">
        <v>1000000</v>
      </c>
      <c r="F183" s="23"/>
      <c r="G183" s="28">
        <f t="shared" si="7"/>
        <v>1000000</v>
      </c>
      <c r="H183" s="16"/>
      <c r="I183" s="16"/>
      <c r="J183" s="16"/>
      <c r="K183" s="16"/>
    </row>
    <row r="184" spans="1:11" ht="51.75" customHeight="1">
      <c r="A184" s="11" t="s">
        <v>13</v>
      </c>
      <c r="B184" s="11" t="s">
        <v>94</v>
      </c>
      <c r="C184" s="8">
        <v>330010</v>
      </c>
      <c r="D184" s="7" t="s">
        <v>95</v>
      </c>
      <c r="E184" s="29">
        <v>500000</v>
      </c>
      <c r="F184" s="23">
        <v>-500000</v>
      </c>
      <c r="G184" s="28">
        <f t="shared" si="7"/>
        <v>0</v>
      </c>
      <c r="H184" s="16"/>
      <c r="I184" s="55" t="s">
        <v>310</v>
      </c>
      <c r="J184" s="55" t="s">
        <v>311</v>
      </c>
      <c r="K184" s="55" t="s">
        <v>312</v>
      </c>
    </row>
    <row r="185" spans="1:11" ht="52.5" customHeight="1">
      <c r="A185" s="11" t="s">
        <v>13</v>
      </c>
      <c r="B185" s="11" t="s">
        <v>94</v>
      </c>
      <c r="C185" s="8">
        <v>110015</v>
      </c>
      <c r="D185" s="7" t="s">
        <v>95</v>
      </c>
      <c r="E185" s="29">
        <v>0</v>
      </c>
      <c r="F185" s="23">
        <v>500000</v>
      </c>
      <c r="G185" s="28">
        <f>+E185+F185</f>
        <v>500000</v>
      </c>
      <c r="H185" s="16"/>
      <c r="I185" s="55" t="s">
        <v>313</v>
      </c>
      <c r="J185" s="55" t="s">
        <v>311</v>
      </c>
      <c r="K185" s="55" t="s">
        <v>314</v>
      </c>
    </row>
    <row r="186" spans="1:11" ht="25.5" customHeight="1">
      <c r="A186" s="11" t="s">
        <v>13</v>
      </c>
      <c r="B186" s="11" t="s">
        <v>96</v>
      </c>
      <c r="C186" s="8">
        <v>320005</v>
      </c>
      <c r="D186" s="7" t="s">
        <v>97</v>
      </c>
      <c r="E186" s="29">
        <v>720000</v>
      </c>
      <c r="F186" s="23"/>
      <c r="G186" s="28">
        <f t="shared" si="7"/>
        <v>720000</v>
      </c>
      <c r="H186" s="16"/>
      <c r="I186" s="55"/>
      <c r="J186" s="55"/>
      <c r="K186" s="55"/>
    </row>
    <row r="187" spans="1:11" ht="12.75" customHeight="1">
      <c r="A187" s="11" t="s">
        <v>13</v>
      </c>
      <c r="B187" s="11" t="s">
        <v>21</v>
      </c>
      <c r="C187" s="8">
        <v>320010</v>
      </c>
      <c r="D187" s="7" t="s">
        <v>98</v>
      </c>
      <c r="E187" s="29">
        <v>500000</v>
      </c>
      <c r="F187" s="23"/>
      <c r="G187" s="28">
        <f t="shared" si="7"/>
        <v>500000</v>
      </c>
      <c r="H187" s="16"/>
      <c r="I187" s="16"/>
      <c r="J187" s="16"/>
      <c r="K187" s="16"/>
    </row>
    <row r="188" spans="1:11" ht="12.75" customHeight="1">
      <c r="A188" s="11" t="s">
        <v>13</v>
      </c>
      <c r="B188" s="11" t="s">
        <v>21</v>
      </c>
      <c r="C188" s="8">
        <v>320010</v>
      </c>
      <c r="D188" s="7" t="s">
        <v>99</v>
      </c>
      <c r="E188" s="29">
        <v>500000</v>
      </c>
      <c r="F188" s="23"/>
      <c r="G188" s="28">
        <f t="shared" si="7"/>
        <v>500000</v>
      </c>
      <c r="H188" s="16"/>
      <c r="I188" s="16"/>
      <c r="J188" s="16"/>
      <c r="K188" s="16"/>
    </row>
    <row r="189" spans="1:11" ht="12.75" customHeight="1">
      <c r="A189" s="11" t="s">
        <v>14</v>
      </c>
      <c r="B189" s="11" t="s">
        <v>100</v>
      </c>
      <c r="C189" s="8">
        <v>420005</v>
      </c>
      <c r="D189" s="18" t="s">
        <v>101</v>
      </c>
      <c r="E189" s="29">
        <v>300000</v>
      </c>
      <c r="F189" s="23"/>
      <c r="G189" s="28">
        <f t="shared" si="7"/>
        <v>300000</v>
      </c>
      <c r="H189" s="16"/>
      <c r="I189" s="16"/>
      <c r="J189" s="16"/>
      <c r="K189" s="16"/>
    </row>
    <row r="190" spans="1:11" ht="12.75" customHeight="1">
      <c r="A190" s="11" t="s">
        <v>14</v>
      </c>
      <c r="B190" s="11" t="s">
        <v>100</v>
      </c>
      <c r="C190" s="8">
        <v>420005</v>
      </c>
      <c r="D190" s="7" t="s">
        <v>102</v>
      </c>
      <c r="E190" s="29">
        <v>150000</v>
      </c>
      <c r="F190" s="23"/>
      <c r="G190" s="28">
        <f t="shared" si="7"/>
        <v>150000</v>
      </c>
      <c r="H190" s="16"/>
      <c r="I190" s="16"/>
      <c r="J190" s="16"/>
      <c r="K190" s="16"/>
    </row>
    <row r="191" spans="1:11" ht="12.75" customHeight="1">
      <c r="A191" s="11" t="s">
        <v>14</v>
      </c>
      <c r="B191" s="11" t="s">
        <v>100</v>
      </c>
      <c r="C191" s="8">
        <v>420005</v>
      </c>
      <c r="D191" s="7" t="s">
        <v>103</v>
      </c>
      <c r="E191" s="29">
        <v>400000</v>
      </c>
      <c r="F191" s="23"/>
      <c r="G191" s="28">
        <f t="shared" si="7"/>
        <v>400000</v>
      </c>
      <c r="H191" s="16"/>
      <c r="I191" s="16"/>
      <c r="J191" s="16"/>
      <c r="K191" s="16"/>
    </row>
    <row r="192" spans="1:11" ht="12.75" customHeight="1">
      <c r="A192" s="11" t="s">
        <v>14</v>
      </c>
      <c r="B192" s="11" t="s">
        <v>104</v>
      </c>
      <c r="C192" s="8">
        <v>415005</v>
      </c>
      <c r="D192" s="7" t="s">
        <v>105</v>
      </c>
      <c r="E192" s="29">
        <v>25000</v>
      </c>
      <c r="F192" s="23"/>
      <c r="G192" s="28">
        <f t="shared" si="7"/>
        <v>25000</v>
      </c>
      <c r="H192" s="16"/>
      <c r="I192" s="16"/>
      <c r="J192" s="16"/>
      <c r="K192" s="16"/>
    </row>
    <row r="193" spans="1:11" ht="12.75" customHeight="1">
      <c r="A193" s="11" t="s">
        <v>14</v>
      </c>
      <c r="B193" s="11" t="s">
        <v>104</v>
      </c>
      <c r="C193" s="8">
        <v>415005</v>
      </c>
      <c r="D193" s="7" t="s">
        <v>106</v>
      </c>
      <c r="E193" s="29">
        <v>25000</v>
      </c>
      <c r="F193" s="23"/>
      <c r="G193" s="28">
        <f t="shared" si="7"/>
        <v>25000</v>
      </c>
      <c r="H193" s="16"/>
      <c r="I193" s="16"/>
      <c r="J193" s="16"/>
      <c r="K193" s="16"/>
    </row>
    <row r="194" spans="1:11" ht="12.75" customHeight="1">
      <c r="A194" s="11" t="s">
        <v>17</v>
      </c>
      <c r="B194" s="11" t="s">
        <v>107</v>
      </c>
      <c r="C194" s="8">
        <v>620005</v>
      </c>
      <c r="D194" s="7" t="s">
        <v>108</v>
      </c>
      <c r="E194" s="29">
        <v>1000000</v>
      </c>
      <c r="F194" s="23"/>
      <c r="G194" s="28">
        <f t="shared" si="7"/>
        <v>1000000</v>
      </c>
      <c r="H194" s="16"/>
      <c r="I194" s="16"/>
      <c r="J194" s="16"/>
      <c r="K194" s="16"/>
    </row>
    <row r="195" spans="1:11" ht="12.75" customHeight="1">
      <c r="A195" s="11" t="s">
        <v>17</v>
      </c>
      <c r="B195" s="11" t="s">
        <v>109</v>
      </c>
      <c r="C195" s="8">
        <v>615005</v>
      </c>
      <c r="D195" s="7" t="s">
        <v>110</v>
      </c>
      <c r="E195" s="29">
        <v>500000</v>
      </c>
      <c r="F195" s="23"/>
      <c r="G195" s="28">
        <f t="shared" si="7"/>
        <v>500000</v>
      </c>
      <c r="H195" s="16"/>
      <c r="I195" s="16"/>
      <c r="J195" s="16"/>
      <c r="K195" s="16"/>
    </row>
    <row r="196" spans="1:11" ht="12.75" customHeight="1">
      <c r="A196" s="11" t="s">
        <v>17</v>
      </c>
      <c r="B196" s="11" t="s">
        <v>111</v>
      </c>
      <c r="C196" s="8">
        <v>635005</v>
      </c>
      <c r="D196" s="7" t="s">
        <v>112</v>
      </c>
      <c r="E196" s="29">
        <v>100000</v>
      </c>
      <c r="F196" s="23"/>
      <c r="G196" s="28">
        <f t="shared" si="7"/>
        <v>100000</v>
      </c>
      <c r="H196" s="16"/>
      <c r="I196" s="16"/>
      <c r="J196" s="16"/>
      <c r="K196" s="16"/>
    </row>
    <row r="197" spans="1:11" ht="12.75" customHeight="1">
      <c r="A197" s="11" t="s">
        <v>17</v>
      </c>
      <c r="B197" s="11" t="s">
        <v>111</v>
      </c>
      <c r="C197" s="8">
        <v>635005</v>
      </c>
      <c r="D197" s="7" t="s">
        <v>113</v>
      </c>
      <c r="E197" s="29">
        <v>400000</v>
      </c>
      <c r="F197" s="23"/>
      <c r="G197" s="28">
        <f t="shared" si="7"/>
        <v>400000</v>
      </c>
      <c r="H197" s="16"/>
      <c r="I197" s="16"/>
      <c r="J197" s="16"/>
      <c r="K197" s="16"/>
    </row>
    <row r="198" spans="1:11" ht="12.75" customHeight="1">
      <c r="A198" s="11" t="s">
        <v>17</v>
      </c>
      <c r="B198" s="11" t="s">
        <v>111</v>
      </c>
      <c r="C198" s="8">
        <v>635005</v>
      </c>
      <c r="D198" s="7" t="s">
        <v>114</v>
      </c>
      <c r="E198" s="29">
        <v>100000</v>
      </c>
      <c r="F198" s="23"/>
      <c r="G198" s="28">
        <f t="shared" si="7"/>
        <v>100000</v>
      </c>
      <c r="H198" s="16"/>
      <c r="I198" s="16"/>
      <c r="J198" s="16"/>
      <c r="K198" s="16"/>
    </row>
    <row r="199" spans="1:11" ht="12.75" customHeight="1">
      <c r="A199" s="11" t="s">
        <v>17</v>
      </c>
      <c r="B199" s="11" t="s">
        <v>111</v>
      </c>
      <c r="C199" s="8">
        <v>635005</v>
      </c>
      <c r="D199" s="7" t="s">
        <v>115</v>
      </c>
      <c r="E199" s="29">
        <v>100000</v>
      </c>
      <c r="F199" s="23"/>
      <c r="G199" s="28">
        <f t="shared" si="7"/>
        <v>100000</v>
      </c>
      <c r="H199" s="16"/>
      <c r="I199" s="16"/>
      <c r="J199" s="16"/>
      <c r="K199" s="16"/>
    </row>
    <row r="200" spans="1:11" ht="12.75" customHeight="1">
      <c r="A200" s="11" t="s">
        <v>17</v>
      </c>
      <c r="B200" s="11" t="s">
        <v>111</v>
      </c>
      <c r="C200" s="8">
        <v>635005</v>
      </c>
      <c r="D200" s="7" t="s">
        <v>116</v>
      </c>
      <c r="E200" s="29">
        <v>100000</v>
      </c>
      <c r="F200" s="23"/>
      <c r="G200" s="28">
        <f t="shared" si="7"/>
        <v>100000</v>
      </c>
      <c r="H200" s="16"/>
      <c r="I200" s="16"/>
      <c r="J200" s="16"/>
      <c r="K200" s="16"/>
    </row>
    <row r="201" spans="1:11" ht="24.95" customHeight="1">
      <c r="A201" s="11" t="s">
        <v>17</v>
      </c>
      <c r="B201" s="11" t="s">
        <v>117</v>
      </c>
      <c r="C201" s="8">
        <v>635005</v>
      </c>
      <c r="D201" s="18" t="s">
        <v>118</v>
      </c>
      <c r="E201" s="29">
        <v>500000</v>
      </c>
      <c r="F201" s="23"/>
      <c r="G201" s="28">
        <f t="shared" si="7"/>
        <v>500000</v>
      </c>
      <c r="H201" s="16"/>
      <c r="I201" s="16"/>
      <c r="J201" s="16"/>
      <c r="K201" s="16"/>
    </row>
    <row r="202" spans="1:11" ht="12.75" customHeight="1">
      <c r="A202" s="11" t="s">
        <v>17</v>
      </c>
      <c r="B202" s="11" t="s">
        <v>117</v>
      </c>
      <c r="C202" s="8">
        <v>635005</v>
      </c>
      <c r="D202" s="7" t="s">
        <v>119</v>
      </c>
      <c r="E202" s="29">
        <v>100000</v>
      </c>
      <c r="F202" s="23"/>
      <c r="G202" s="28">
        <f t="shared" si="7"/>
        <v>100000</v>
      </c>
      <c r="H202" s="16"/>
      <c r="I202" s="16"/>
      <c r="J202" s="16"/>
      <c r="K202" s="16"/>
    </row>
    <row r="203" spans="1:11" ht="24.95" customHeight="1">
      <c r="A203" s="11" t="s">
        <v>17</v>
      </c>
      <c r="B203" s="11" t="s">
        <v>117</v>
      </c>
      <c r="C203" s="8">
        <v>635005</v>
      </c>
      <c r="D203" s="18" t="s">
        <v>120</v>
      </c>
      <c r="E203" s="29">
        <v>300000</v>
      </c>
      <c r="F203" s="23"/>
      <c r="G203" s="28">
        <f t="shared" si="7"/>
        <v>300000</v>
      </c>
      <c r="H203" s="16"/>
      <c r="I203" s="16"/>
      <c r="J203" s="16"/>
      <c r="K203" s="16"/>
    </row>
    <row r="204" spans="1:11" ht="24.95" customHeight="1">
      <c r="A204" s="11" t="s">
        <v>17</v>
      </c>
      <c r="B204" s="11" t="s">
        <v>117</v>
      </c>
      <c r="C204" s="8">
        <v>635005</v>
      </c>
      <c r="D204" s="18" t="s">
        <v>121</v>
      </c>
      <c r="E204" s="29">
        <v>1000000</v>
      </c>
      <c r="F204" s="23"/>
      <c r="G204" s="28">
        <f t="shared" si="7"/>
        <v>1000000</v>
      </c>
      <c r="H204" s="16"/>
      <c r="I204" s="16"/>
      <c r="J204" s="16"/>
      <c r="K204" s="16"/>
    </row>
    <row r="205" spans="1:11" ht="12.75" customHeight="1">
      <c r="A205" s="11" t="s">
        <v>17</v>
      </c>
      <c r="B205" s="11" t="s">
        <v>117</v>
      </c>
      <c r="C205" s="8">
        <v>635005</v>
      </c>
      <c r="D205" s="7" t="s">
        <v>122</v>
      </c>
      <c r="E205" s="29">
        <v>1000000</v>
      </c>
      <c r="F205" s="23"/>
      <c r="G205" s="28">
        <f t="shared" si="7"/>
        <v>1000000</v>
      </c>
      <c r="H205" s="16"/>
      <c r="I205" s="16"/>
      <c r="J205" s="16"/>
      <c r="K205" s="16"/>
    </row>
    <row r="206" spans="1:11" ht="24.95" customHeight="1">
      <c r="A206" s="11" t="s">
        <v>17</v>
      </c>
      <c r="B206" s="11" t="s">
        <v>123</v>
      </c>
      <c r="C206" s="8">
        <v>635005</v>
      </c>
      <c r="D206" s="18" t="s">
        <v>124</v>
      </c>
      <c r="E206" s="29">
        <v>300000</v>
      </c>
      <c r="F206" s="23"/>
      <c r="G206" s="28">
        <f t="shared" si="7"/>
        <v>300000</v>
      </c>
      <c r="H206" s="16"/>
      <c r="I206" s="16"/>
      <c r="J206" s="16"/>
      <c r="K206" s="16"/>
    </row>
    <row r="207" spans="1:11" ht="12.75" customHeight="1">
      <c r="A207" s="11" t="s">
        <v>17</v>
      </c>
      <c r="B207" s="11" t="s">
        <v>123</v>
      </c>
      <c r="C207" s="8">
        <v>635005</v>
      </c>
      <c r="D207" s="7" t="s">
        <v>125</v>
      </c>
      <c r="E207" s="29">
        <v>3000000</v>
      </c>
      <c r="F207" s="23"/>
      <c r="G207" s="28">
        <f t="shared" si="7"/>
        <v>3000000</v>
      </c>
      <c r="H207" s="16"/>
      <c r="I207" s="16"/>
      <c r="J207" s="16"/>
      <c r="K207" s="16"/>
    </row>
    <row r="208" spans="1:11" ht="12.75" customHeight="1">
      <c r="A208" s="11" t="s">
        <v>17</v>
      </c>
      <c r="B208" s="11" t="s">
        <v>123</v>
      </c>
      <c r="C208" s="8">
        <v>635005</v>
      </c>
      <c r="D208" s="7" t="s">
        <v>126</v>
      </c>
      <c r="E208" s="29">
        <v>500000</v>
      </c>
      <c r="F208" s="23"/>
      <c r="G208" s="28">
        <f t="shared" si="7"/>
        <v>500000</v>
      </c>
      <c r="H208" s="16"/>
      <c r="I208" s="16"/>
      <c r="J208" s="16"/>
      <c r="K208" s="16"/>
    </row>
    <row r="209" spans="1:11" ht="12.75" customHeight="1">
      <c r="A209" s="11" t="s">
        <v>17</v>
      </c>
      <c r="B209" s="11" t="s">
        <v>123</v>
      </c>
      <c r="C209" s="8">
        <v>635005</v>
      </c>
      <c r="D209" s="7" t="s">
        <v>127</v>
      </c>
      <c r="E209" s="29">
        <v>1000000</v>
      </c>
      <c r="F209" s="23"/>
      <c r="G209" s="28">
        <f t="shared" si="7"/>
        <v>1000000</v>
      </c>
      <c r="H209" s="16"/>
      <c r="I209" s="16"/>
      <c r="J209" s="16"/>
      <c r="K209" s="16"/>
    </row>
    <row r="210" spans="1:11" ht="12.75" customHeight="1">
      <c r="A210" s="11" t="s">
        <v>17</v>
      </c>
      <c r="B210" s="11" t="s">
        <v>123</v>
      </c>
      <c r="C210" s="8">
        <v>635005</v>
      </c>
      <c r="D210" s="7" t="s">
        <v>128</v>
      </c>
      <c r="E210" s="29">
        <v>500000</v>
      </c>
      <c r="F210" s="23"/>
      <c r="G210" s="28">
        <f t="shared" si="7"/>
        <v>500000</v>
      </c>
      <c r="H210" s="16"/>
      <c r="I210" s="16"/>
      <c r="J210" s="16"/>
      <c r="K210" s="16"/>
    </row>
    <row r="211" spans="1:11" ht="12.75" customHeight="1">
      <c r="A211" s="11" t="s">
        <v>17</v>
      </c>
      <c r="B211" s="11" t="s">
        <v>123</v>
      </c>
      <c r="C211" s="8">
        <v>635005</v>
      </c>
      <c r="D211" s="7" t="s">
        <v>129</v>
      </c>
      <c r="E211" s="29">
        <v>100000</v>
      </c>
      <c r="F211" s="23"/>
      <c r="G211" s="28">
        <f t="shared" si="7"/>
        <v>100000</v>
      </c>
      <c r="H211" s="16"/>
      <c r="I211" s="16"/>
      <c r="J211" s="16"/>
      <c r="K211" s="16"/>
    </row>
    <row r="212" spans="1:11" ht="12.75" customHeight="1">
      <c r="A212" s="11" t="s">
        <v>17</v>
      </c>
      <c r="B212" s="11" t="s">
        <v>130</v>
      </c>
      <c r="C212" s="8">
        <v>635005</v>
      </c>
      <c r="D212" s="7" t="s">
        <v>131</v>
      </c>
      <c r="E212" s="29">
        <v>500000</v>
      </c>
      <c r="F212" s="23"/>
      <c r="G212" s="28">
        <f t="shared" si="7"/>
        <v>500000</v>
      </c>
      <c r="H212" s="16"/>
      <c r="I212" s="16"/>
      <c r="J212" s="16"/>
      <c r="K212" s="16"/>
    </row>
    <row r="213" spans="1:11" ht="12.75" customHeight="1">
      <c r="A213" s="11" t="s">
        <v>17</v>
      </c>
      <c r="B213" s="11" t="s">
        <v>130</v>
      </c>
      <c r="C213" s="8">
        <v>635005</v>
      </c>
      <c r="D213" s="7" t="s">
        <v>132</v>
      </c>
      <c r="E213" s="29">
        <v>3300000</v>
      </c>
      <c r="F213" s="23"/>
      <c r="G213" s="28">
        <f t="shared" si="7"/>
        <v>3300000</v>
      </c>
      <c r="H213" s="16"/>
      <c r="I213" s="16"/>
      <c r="J213" s="16"/>
      <c r="K213" s="16"/>
    </row>
    <row r="214" spans="1:11" ht="12.75" customHeight="1">
      <c r="A214" s="11" t="s">
        <v>17</v>
      </c>
      <c r="B214" s="11" t="s">
        <v>130</v>
      </c>
      <c r="C214" s="8">
        <v>635005</v>
      </c>
      <c r="D214" s="7" t="s">
        <v>133</v>
      </c>
      <c r="E214" s="29">
        <v>500000</v>
      </c>
      <c r="F214" s="23"/>
      <c r="G214" s="28">
        <f t="shared" si="7"/>
        <v>500000</v>
      </c>
      <c r="H214" s="16"/>
      <c r="I214" s="16"/>
      <c r="J214" s="16"/>
      <c r="K214" s="16"/>
    </row>
    <row r="215" spans="1:11" ht="12.75" customHeight="1">
      <c r="A215" s="11" t="s">
        <v>17</v>
      </c>
      <c r="B215" s="11" t="s">
        <v>134</v>
      </c>
      <c r="C215" s="8">
        <v>635005</v>
      </c>
      <c r="D215" s="18" t="s">
        <v>135</v>
      </c>
      <c r="E215" s="29">
        <v>500000</v>
      </c>
      <c r="F215" s="23"/>
      <c r="G215" s="28">
        <f t="shared" si="7"/>
        <v>500000</v>
      </c>
      <c r="H215" s="16"/>
      <c r="I215" s="16"/>
      <c r="J215" s="16"/>
      <c r="K215" s="16"/>
    </row>
    <row r="216" spans="1:11" ht="12.75" customHeight="1">
      <c r="A216" s="11" t="s">
        <v>17</v>
      </c>
      <c r="B216" s="11" t="s">
        <v>134</v>
      </c>
      <c r="C216" s="8">
        <v>635005</v>
      </c>
      <c r="D216" s="7" t="s">
        <v>136</v>
      </c>
      <c r="E216" s="29">
        <v>600000</v>
      </c>
      <c r="F216" s="23"/>
      <c r="G216" s="28">
        <f t="shared" si="7"/>
        <v>600000</v>
      </c>
      <c r="H216" s="16"/>
      <c r="I216" s="16"/>
      <c r="J216" s="16"/>
      <c r="K216" s="16"/>
    </row>
    <row r="217" spans="1:11" ht="12.75" customHeight="1">
      <c r="A217" s="11" t="s">
        <v>17</v>
      </c>
      <c r="B217" s="11" t="s">
        <v>134</v>
      </c>
      <c r="C217" s="8">
        <v>635005</v>
      </c>
      <c r="D217" s="7" t="s">
        <v>137</v>
      </c>
      <c r="E217" s="29">
        <v>500000</v>
      </c>
      <c r="F217" s="23"/>
      <c r="G217" s="28">
        <f t="shared" si="7"/>
        <v>500000</v>
      </c>
      <c r="H217" s="16"/>
      <c r="I217" s="16"/>
      <c r="J217" s="16"/>
      <c r="K217" s="16"/>
    </row>
    <row r="218" spans="1:11" ht="12.75" customHeight="1">
      <c r="A218" s="11" t="s">
        <v>17</v>
      </c>
      <c r="B218" s="11" t="s">
        <v>18</v>
      </c>
      <c r="C218" s="8">
        <v>635005</v>
      </c>
      <c r="D218" s="7" t="s">
        <v>138</v>
      </c>
      <c r="E218" s="29">
        <v>350000</v>
      </c>
      <c r="F218" s="23"/>
      <c r="G218" s="28">
        <f t="shared" si="7"/>
        <v>350000</v>
      </c>
      <c r="H218" s="16"/>
      <c r="I218" s="16"/>
      <c r="J218" s="16"/>
      <c r="K218" s="16"/>
    </row>
    <row r="219" spans="1:11" ht="12.75" customHeight="1">
      <c r="A219" s="11" t="s">
        <v>24</v>
      </c>
      <c r="B219" s="11" t="s">
        <v>139</v>
      </c>
      <c r="C219" s="8">
        <v>725020</v>
      </c>
      <c r="D219" s="7" t="s">
        <v>140</v>
      </c>
      <c r="E219" s="29">
        <v>1000000</v>
      </c>
      <c r="F219" s="23">
        <v>-1000000</v>
      </c>
      <c r="G219" s="28">
        <f t="shared" si="7"/>
        <v>0</v>
      </c>
      <c r="H219" s="16"/>
      <c r="I219" s="16" t="s">
        <v>324</v>
      </c>
      <c r="J219" s="16" t="s">
        <v>324</v>
      </c>
      <c r="K219" s="16" t="s">
        <v>324</v>
      </c>
    </row>
    <row r="220" spans="1:11" ht="12.75" customHeight="1">
      <c r="A220" s="11" t="s">
        <v>24</v>
      </c>
      <c r="B220" s="11" t="s">
        <v>139</v>
      </c>
      <c r="C220" s="8">
        <v>725015</v>
      </c>
      <c r="D220" s="7" t="s">
        <v>140</v>
      </c>
      <c r="E220" s="29"/>
      <c r="F220" s="23">
        <v>1000000</v>
      </c>
      <c r="G220" s="28">
        <f>+E220+F220</f>
        <v>1000000</v>
      </c>
      <c r="H220" s="16"/>
      <c r="I220" s="16" t="s">
        <v>324</v>
      </c>
      <c r="J220" s="16" t="s">
        <v>324</v>
      </c>
      <c r="K220" s="16" t="s">
        <v>324</v>
      </c>
    </row>
    <row r="221" spans="1:11" ht="12.75" customHeight="1">
      <c r="A221" s="11" t="s">
        <v>24</v>
      </c>
      <c r="B221" s="11" t="s">
        <v>141</v>
      </c>
      <c r="C221" s="8">
        <v>725020</v>
      </c>
      <c r="D221" s="7" t="s">
        <v>142</v>
      </c>
      <c r="E221" s="29">
        <v>1000000</v>
      </c>
      <c r="F221" s="23"/>
      <c r="G221" s="28">
        <f t="shared" si="7"/>
        <v>1000000</v>
      </c>
      <c r="H221" s="16"/>
      <c r="I221" s="16"/>
      <c r="J221" s="16"/>
      <c r="K221" s="16"/>
    </row>
    <row r="222" spans="1:11" ht="12.75" customHeight="1">
      <c r="A222" s="11" t="s">
        <v>24</v>
      </c>
      <c r="B222" s="11" t="s">
        <v>143</v>
      </c>
      <c r="C222" s="8">
        <v>710005</v>
      </c>
      <c r="D222" s="18" t="s">
        <v>144</v>
      </c>
      <c r="E222" s="29">
        <v>1000000</v>
      </c>
      <c r="F222" s="23"/>
      <c r="G222" s="28">
        <f t="shared" si="7"/>
        <v>1000000</v>
      </c>
      <c r="H222" s="16"/>
      <c r="I222" s="16"/>
      <c r="J222" s="16"/>
      <c r="K222" s="16"/>
    </row>
    <row r="223" spans="1:11" ht="12.75" customHeight="1">
      <c r="A223" s="11" t="s">
        <v>24</v>
      </c>
      <c r="B223" s="11" t="s">
        <v>143</v>
      </c>
      <c r="C223" s="8">
        <v>710005</v>
      </c>
      <c r="D223" s="18" t="s">
        <v>145</v>
      </c>
      <c r="E223" s="29">
        <v>2000000</v>
      </c>
      <c r="F223" s="23"/>
      <c r="G223" s="28">
        <f t="shared" si="7"/>
        <v>2000000</v>
      </c>
      <c r="H223" s="16"/>
      <c r="I223" s="16"/>
      <c r="J223" s="16"/>
      <c r="K223" s="16"/>
    </row>
    <row r="224" spans="1:11" ht="12.75" customHeight="1">
      <c r="A224" s="11" t="s">
        <v>19</v>
      </c>
      <c r="B224" s="11" t="s">
        <v>146</v>
      </c>
      <c r="C224" s="8">
        <v>755010</v>
      </c>
      <c r="D224" s="7" t="s">
        <v>147</v>
      </c>
      <c r="E224" s="29">
        <v>200000</v>
      </c>
      <c r="F224" s="23"/>
      <c r="G224" s="28">
        <f t="shared" si="7"/>
        <v>200000</v>
      </c>
      <c r="H224" s="16"/>
      <c r="I224" s="16"/>
      <c r="J224" s="16"/>
      <c r="K224" s="16"/>
    </row>
    <row r="225" spans="1:11" ht="12.75" customHeight="1">
      <c r="A225" s="11" t="s">
        <v>19</v>
      </c>
      <c r="B225" s="11" t="s">
        <v>146</v>
      </c>
      <c r="C225" s="8">
        <v>755010</v>
      </c>
      <c r="D225" s="7" t="s">
        <v>148</v>
      </c>
      <c r="E225" s="29">
        <v>350000</v>
      </c>
      <c r="F225" s="23"/>
      <c r="G225" s="28">
        <f t="shared" si="7"/>
        <v>350000</v>
      </c>
      <c r="H225" s="16"/>
      <c r="I225" s="16"/>
      <c r="J225" s="16"/>
      <c r="K225" s="16"/>
    </row>
    <row r="226" spans="1:11" ht="12.75" customHeight="1">
      <c r="A226" s="11" t="s">
        <v>19</v>
      </c>
      <c r="B226" s="11" t="s">
        <v>146</v>
      </c>
      <c r="C226" s="8">
        <v>755010</v>
      </c>
      <c r="D226" s="7" t="s">
        <v>149</v>
      </c>
      <c r="E226" s="29">
        <v>200000</v>
      </c>
      <c r="F226" s="23"/>
      <c r="G226" s="28">
        <f t="shared" si="7"/>
        <v>200000</v>
      </c>
      <c r="H226" s="16"/>
      <c r="I226" s="16"/>
      <c r="J226" s="16"/>
      <c r="K226" s="16"/>
    </row>
    <row r="227" spans="1:11" ht="12.75" customHeight="1">
      <c r="A227" s="11" t="s">
        <v>19</v>
      </c>
      <c r="B227" s="11" t="s">
        <v>146</v>
      </c>
      <c r="C227" s="8">
        <v>755010</v>
      </c>
      <c r="D227" s="18" t="s">
        <v>150</v>
      </c>
      <c r="E227" s="29">
        <v>350000</v>
      </c>
      <c r="F227" s="23"/>
      <c r="G227" s="28">
        <f t="shared" si="7"/>
        <v>350000</v>
      </c>
      <c r="H227" s="16"/>
      <c r="I227" s="16"/>
      <c r="J227" s="16"/>
      <c r="K227" s="16"/>
    </row>
    <row r="228" spans="1:11" ht="12.75" customHeight="1" thickBot="1">
      <c r="A228" s="11"/>
      <c r="B228" s="11"/>
      <c r="C228" s="8"/>
      <c r="D228" s="7"/>
      <c r="E228" s="48">
        <f>SUM(E174:E227)</f>
        <v>30498353</v>
      </c>
      <c r="F228" s="48">
        <f>SUM(F174:F227)</f>
        <v>0</v>
      </c>
      <c r="G228" s="48">
        <f>SUM(G174:G227)</f>
        <v>30498353</v>
      </c>
      <c r="H228" s="16"/>
      <c r="I228" s="16"/>
      <c r="J228" s="16"/>
      <c r="K228" s="16"/>
    </row>
    <row r="229" spans="1:11" ht="12.75" customHeight="1" thickTop="1">
      <c r="A229" s="11"/>
      <c r="B229" s="11"/>
      <c r="C229" s="8"/>
      <c r="D229" s="7"/>
      <c r="E229" s="28"/>
      <c r="F229" s="28"/>
      <c r="G229" s="28"/>
      <c r="H229" s="16"/>
      <c r="I229" s="16"/>
      <c r="J229" s="16"/>
      <c r="K229" s="16"/>
    </row>
    <row r="230" spans="1:11" ht="12.75" customHeight="1">
      <c r="A230" s="12" t="s">
        <v>292</v>
      </c>
      <c r="B230" s="11"/>
      <c r="C230" s="8"/>
      <c r="D230" s="7"/>
      <c r="E230" s="28"/>
      <c r="F230" s="28"/>
      <c r="G230" s="28"/>
      <c r="H230" s="16"/>
      <c r="I230" s="16"/>
      <c r="J230" s="16"/>
      <c r="K230" s="16"/>
    </row>
    <row r="231" spans="1:11" ht="89.25" customHeight="1">
      <c r="A231" s="11" t="s">
        <v>9</v>
      </c>
      <c r="B231" s="7" t="s">
        <v>83</v>
      </c>
      <c r="C231" s="8">
        <v>110015</v>
      </c>
      <c r="D231" s="7" t="s">
        <v>151</v>
      </c>
      <c r="E231" s="29">
        <v>240000</v>
      </c>
      <c r="F231" s="23">
        <v>172964</v>
      </c>
      <c r="G231" s="28">
        <f>+E231+F231</f>
        <v>412964</v>
      </c>
      <c r="H231" s="16" t="s">
        <v>23</v>
      </c>
      <c r="I231" s="55" t="s">
        <v>415</v>
      </c>
      <c r="J231" s="55" t="s">
        <v>416</v>
      </c>
      <c r="K231" s="76" t="s">
        <v>417</v>
      </c>
    </row>
    <row r="232" spans="1:11" ht="12.75" customHeight="1">
      <c r="A232" s="11" t="s">
        <v>9</v>
      </c>
      <c r="B232" s="7" t="s">
        <v>85</v>
      </c>
      <c r="C232" s="8">
        <v>120010</v>
      </c>
      <c r="D232" s="7" t="s">
        <v>152</v>
      </c>
      <c r="E232" s="29">
        <v>350000</v>
      </c>
      <c r="F232" s="22"/>
      <c r="G232" s="28">
        <f t="shared" ref="G232:G255" si="8">+E232+F232</f>
        <v>350000</v>
      </c>
      <c r="H232" s="16"/>
      <c r="I232" s="16"/>
      <c r="J232" s="16"/>
      <c r="K232" s="16"/>
    </row>
    <row r="233" spans="1:11" ht="12.75" customHeight="1">
      <c r="A233" s="11" t="s">
        <v>9</v>
      </c>
      <c r="B233" s="11" t="s">
        <v>10</v>
      </c>
      <c r="C233" s="8">
        <v>120005</v>
      </c>
      <c r="D233" s="7" t="s">
        <v>153</v>
      </c>
      <c r="E233" s="29">
        <v>37878.76999999999</v>
      </c>
      <c r="F233" s="22">
        <v>17718</v>
      </c>
      <c r="G233" s="28">
        <f t="shared" si="8"/>
        <v>55596.76999999999</v>
      </c>
      <c r="H233" s="16"/>
      <c r="I233" s="16" t="s">
        <v>326</v>
      </c>
      <c r="J233" s="16" t="s">
        <v>326</v>
      </c>
      <c r="K233" s="66" t="s">
        <v>327</v>
      </c>
    </row>
    <row r="234" spans="1:11" ht="26.25" customHeight="1">
      <c r="A234" s="11" t="s">
        <v>9</v>
      </c>
      <c r="B234" s="7" t="s">
        <v>9</v>
      </c>
      <c r="C234" s="8">
        <v>105005</v>
      </c>
      <c r="D234" s="7" t="s">
        <v>154</v>
      </c>
      <c r="E234" s="29">
        <v>40000</v>
      </c>
      <c r="F234" s="22">
        <v>-40000</v>
      </c>
      <c r="G234" s="28">
        <f t="shared" si="8"/>
        <v>0</v>
      </c>
      <c r="H234" s="16"/>
      <c r="I234" s="55" t="s">
        <v>422</v>
      </c>
      <c r="J234" s="16"/>
      <c r="K234" s="16"/>
    </row>
    <row r="235" spans="1:11" ht="27" customHeight="1">
      <c r="A235" s="11" t="s">
        <v>13</v>
      </c>
      <c r="B235" s="7" t="s">
        <v>91</v>
      </c>
      <c r="C235" s="8">
        <v>330015</v>
      </c>
      <c r="D235" s="7" t="s">
        <v>155</v>
      </c>
      <c r="E235" s="29">
        <v>2997237</v>
      </c>
      <c r="F235" s="22">
        <v>-174845</v>
      </c>
      <c r="G235" s="28">
        <f t="shared" si="8"/>
        <v>2822392</v>
      </c>
      <c r="H235" s="16"/>
      <c r="I235" s="55" t="s">
        <v>307</v>
      </c>
      <c r="J235" s="55" t="s">
        <v>308</v>
      </c>
      <c r="K235" s="55" t="s">
        <v>309</v>
      </c>
    </row>
    <row r="236" spans="1:11" ht="12.75" customHeight="1">
      <c r="A236" s="11" t="s">
        <v>13</v>
      </c>
      <c r="B236" s="7" t="s">
        <v>91</v>
      </c>
      <c r="C236" s="8">
        <v>330015</v>
      </c>
      <c r="D236" s="7" t="s">
        <v>156</v>
      </c>
      <c r="E236" s="29">
        <v>1495497</v>
      </c>
      <c r="F236" s="22"/>
      <c r="G236" s="28">
        <f t="shared" si="8"/>
        <v>1495497</v>
      </c>
      <c r="H236" s="16"/>
      <c r="I236" s="16"/>
      <c r="J236" s="16"/>
      <c r="K236" s="16"/>
    </row>
    <row r="237" spans="1:11" ht="63.75" customHeight="1">
      <c r="A237" s="11" t="s">
        <v>13</v>
      </c>
      <c r="B237" s="7" t="s">
        <v>96</v>
      </c>
      <c r="C237" s="8">
        <v>320005</v>
      </c>
      <c r="D237" s="7" t="s">
        <v>157</v>
      </c>
      <c r="E237" s="29">
        <v>150000</v>
      </c>
      <c r="F237" s="22">
        <v>76379</v>
      </c>
      <c r="G237" s="28">
        <f t="shared" si="8"/>
        <v>226379</v>
      </c>
      <c r="H237" s="16"/>
      <c r="I237" s="55" t="s">
        <v>369</v>
      </c>
      <c r="J237" s="55" t="s">
        <v>370</v>
      </c>
      <c r="K237" s="55" t="s">
        <v>371</v>
      </c>
    </row>
    <row r="238" spans="1:11" ht="26.25" customHeight="1">
      <c r="A238" s="11" t="s">
        <v>13</v>
      </c>
      <c r="B238" s="7" t="s">
        <v>158</v>
      </c>
      <c r="C238" s="8">
        <v>330005</v>
      </c>
      <c r="D238" s="7" t="s">
        <v>159</v>
      </c>
      <c r="E238" s="29">
        <v>4758821.9000000004</v>
      </c>
      <c r="F238" s="22">
        <v>-729841</v>
      </c>
      <c r="G238" s="28">
        <f t="shared" si="8"/>
        <v>4028980.9000000004</v>
      </c>
      <c r="H238" s="16"/>
      <c r="I238" s="55" t="s">
        <v>405</v>
      </c>
      <c r="J238" s="55" t="s">
        <v>406</v>
      </c>
      <c r="K238" s="55" t="s">
        <v>407</v>
      </c>
    </row>
    <row r="239" spans="1:11" ht="12.75" customHeight="1">
      <c r="A239" s="11" t="s">
        <v>13</v>
      </c>
      <c r="B239" s="7" t="s">
        <v>158</v>
      </c>
      <c r="C239" s="8">
        <v>330005</v>
      </c>
      <c r="D239" s="7" t="s">
        <v>160</v>
      </c>
      <c r="E239" s="29">
        <v>241178.1</v>
      </c>
      <c r="F239" s="22">
        <v>-241178</v>
      </c>
      <c r="G239" s="28">
        <f t="shared" si="8"/>
        <v>0.10000000000582077</v>
      </c>
      <c r="H239" s="16"/>
      <c r="I239" s="55" t="s">
        <v>408</v>
      </c>
      <c r="J239" s="55" t="s">
        <v>409</v>
      </c>
      <c r="K239" s="55" t="s">
        <v>410</v>
      </c>
    </row>
    <row r="240" spans="1:11" ht="12.75" customHeight="1">
      <c r="A240" s="11" t="s">
        <v>15</v>
      </c>
      <c r="B240" s="7" t="s">
        <v>16</v>
      </c>
      <c r="C240" s="8">
        <v>505005</v>
      </c>
      <c r="D240" s="7" t="s">
        <v>161</v>
      </c>
      <c r="E240" s="29">
        <v>2000000</v>
      </c>
      <c r="F240" s="22">
        <v>-2000000</v>
      </c>
      <c r="G240" s="28">
        <f t="shared" si="8"/>
        <v>0</v>
      </c>
      <c r="H240" s="16"/>
      <c r="I240" s="16"/>
      <c r="J240" s="16"/>
      <c r="K240" s="16"/>
    </row>
    <row r="241" spans="1:12" ht="51" customHeight="1">
      <c r="A241" s="11" t="s">
        <v>17</v>
      </c>
      <c r="B241" s="7" t="s">
        <v>18</v>
      </c>
      <c r="C241" s="8">
        <v>635005</v>
      </c>
      <c r="D241" s="7" t="s">
        <v>162</v>
      </c>
      <c r="E241" s="29">
        <v>600000</v>
      </c>
      <c r="F241" s="22">
        <v>240889</v>
      </c>
      <c r="G241" s="28">
        <f t="shared" si="8"/>
        <v>840889</v>
      </c>
      <c r="H241" s="16"/>
      <c r="I241" s="55" t="s">
        <v>377</v>
      </c>
      <c r="J241" s="55" t="s">
        <v>379</v>
      </c>
      <c r="K241" s="55" t="s">
        <v>380</v>
      </c>
    </row>
    <row r="242" spans="1:12" ht="52.5" customHeight="1">
      <c r="A242" s="11" t="s">
        <v>17</v>
      </c>
      <c r="B242" s="7" t="s">
        <v>18</v>
      </c>
      <c r="C242" s="8">
        <v>635005</v>
      </c>
      <c r="D242" s="7" t="s">
        <v>163</v>
      </c>
      <c r="E242" s="29">
        <v>594193</v>
      </c>
      <c r="F242" s="22">
        <v>-100510</v>
      </c>
      <c r="G242" s="28">
        <f t="shared" si="8"/>
        <v>493683</v>
      </c>
      <c r="H242" s="16"/>
      <c r="I242" s="55" t="s">
        <v>378</v>
      </c>
      <c r="J242" s="55" t="s">
        <v>379</v>
      </c>
      <c r="K242" s="55" t="s">
        <v>431</v>
      </c>
    </row>
    <row r="243" spans="1:12" ht="52.5" customHeight="1">
      <c r="A243" s="11" t="s">
        <v>17</v>
      </c>
      <c r="B243" s="7" t="s">
        <v>18</v>
      </c>
      <c r="C243" s="8">
        <v>635005</v>
      </c>
      <c r="D243" s="7" t="s">
        <v>164</v>
      </c>
      <c r="E243" s="29">
        <v>300000</v>
      </c>
      <c r="F243" s="22">
        <v>23093</v>
      </c>
      <c r="G243" s="28">
        <f t="shared" si="8"/>
        <v>323093</v>
      </c>
      <c r="H243" s="16"/>
      <c r="I243" s="55" t="s">
        <v>378</v>
      </c>
      <c r="J243" s="55" t="s">
        <v>379</v>
      </c>
      <c r="K243" s="55" t="s">
        <v>381</v>
      </c>
    </row>
    <row r="244" spans="1:12" ht="65.25" customHeight="1">
      <c r="A244" s="11" t="s">
        <v>17</v>
      </c>
      <c r="B244" s="7" t="s">
        <v>18</v>
      </c>
      <c r="C244" s="8">
        <v>635005</v>
      </c>
      <c r="D244" s="7" t="s">
        <v>165</v>
      </c>
      <c r="E244" s="29">
        <v>493614</v>
      </c>
      <c r="F244" s="22">
        <v>-419803</v>
      </c>
      <c r="G244" s="28">
        <f t="shared" si="8"/>
        <v>73811</v>
      </c>
      <c r="H244" s="16"/>
      <c r="I244" s="55" t="s">
        <v>374</v>
      </c>
      <c r="J244" s="55" t="s">
        <v>375</v>
      </c>
      <c r="K244" s="55" t="s">
        <v>432</v>
      </c>
    </row>
    <row r="245" spans="1:12" ht="56.25" customHeight="1">
      <c r="A245" s="11" t="s">
        <v>17</v>
      </c>
      <c r="B245" s="7" t="s">
        <v>18</v>
      </c>
      <c r="C245" s="8">
        <v>635005</v>
      </c>
      <c r="D245" s="7" t="s">
        <v>166</v>
      </c>
      <c r="E245" s="29">
        <v>412863</v>
      </c>
      <c r="F245" s="22">
        <v>-338600</v>
      </c>
      <c r="G245" s="28">
        <f t="shared" si="8"/>
        <v>74263</v>
      </c>
      <c r="H245" s="16"/>
      <c r="I245" s="55" t="s">
        <v>376</v>
      </c>
      <c r="J245" s="55" t="s">
        <v>375</v>
      </c>
      <c r="K245" s="55" t="s">
        <v>432</v>
      </c>
    </row>
    <row r="246" spans="1:12" ht="12.75" customHeight="1">
      <c r="A246" s="11" t="s">
        <v>17</v>
      </c>
      <c r="B246" s="7" t="s">
        <v>18</v>
      </c>
      <c r="C246" s="8">
        <v>635005</v>
      </c>
      <c r="D246" s="7" t="s">
        <v>167</v>
      </c>
      <c r="E246" s="29">
        <v>381821</v>
      </c>
      <c r="F246" s="22">
        <v>-262497</v>
      </c>
      <c r="G246" s="28">
        <f t="shared" si="8"/>
        <v>119324</v>
      </c>
      <c r="H246" s="16"/>
      <c r="I246" s="16"/>
      <c r="J246" s="16"/>
      <c r="K246" s="16"/>
    </row>
    <row r="247" spans="1:12" ht="12.75" customHeight="1">
      <c r="A247" s="11" t="s">
        <v>17</v>
      </c>
      <c r="B247" s="7" t="s">
        <v>18</v>
      </c>
      <c r="C247" s="8">
        <v>635005</v>
      </c>
      <c r="D247" s="7" t="s">
        <v>168</v>
      </c>
      <c r="E247" s="29">
        <v>485000</v>
      </c>
      <c r="F247" s="22"/>
      <c r="G247" s="28">
        <f t="shared" si="8"/>
        <v>485000</v>
      </c>
      <c r="H247" s="16"/>
      <c r="I247" s="16"/>
      <c r="J247" s="16"/>
      <c r="K247" s="16"/>
    </row>
    <row r="248" spans="1:12" ht="76.5" customHeight="1">
      <c r="A248" s="11" t="s">
        <v>17</v>
      </c>
      <c r="B248" s="7" t="s">
        <v>169</v>
      </c>
      <c r="C248" s="8">
        <v>620005</v>
      </c>
      <c r="D248" s="7" t="s">
        <v>170</v>
      </c>
      <c r="E248" s="29">
        <v>250000</v>
      </c>
      <c r="F248" s="22">
        <v>3684</v>
      </c>
      <c r="G248" s="28">
        <f t="shared" si="8"/>
        <v>253684</v>
      </c>
      <c r="H248" s="16"/>
      <c r="I248" s="55" t="s">
        <v>357</v>
      </c>
      <c r="J248" s="55" t="s">
        <v>358</v>
      </c>
      <c r="K248" s="55" t="s">
        <v>359</v>
      </c>
      <c r="L248" s="65"/>
    </row>
    <row r="249" spans="1:12" ht="87" customHeight="1">
      <c r="A249" s="11" t="s">
        <v>17</v>
      </c>
      <c r="B249" s="7" t="s">
        <v>169</v>
      </c>
      <c r="C249" s="8">
        <v>620005</v>
      </c>
      <c r="D249" s="7" t="s">
        <v>171</v>
      </c>
      <c r="E249" s="29">
        <v>1497438</v>
      </c>
      <c r="F249" s="22">
        <v>-795776</v>
      </c>
      <c r="G249" s="28">
        <f t="shared" si="8"/>
        <v>701662</v>
      </c>
      <c r="H249" s="16"/>
      <c r="I249" s="55" t="s">
        <v>335</v>
      </c>
      <c r="J249" s="55" t="s">
        <v>336</v>
      </c>
      <c r="K249" s="55" t="s">
        <v>337</v>
      </c>
      <c r="L249" s="65"/>
    </row>
    <row r="250" spans="1:12" ht="87.75" customHeight="1">
      <c r="A250" s="11" t="s">
        <v>17</v>
      </c>
      <c r="B250" s="7" t="s">
        <v>169</v>
      </c>
      <c r="C250" s="8">
        <v>620005</v>
      </c>
      <c r="D250" s="7" t="s">
        <v>172</v>
      </c>
      <c r="E250" s="29">
        <v>305464</v>
      </c>
      <c r="F250" s="22">
        <v>-35464</v>
      </c>
      <c r="G250" s="28">
        <f t="shared" si="8"/>
        <v>270000</v>
      </c>
      <c r="H250" s="16"/>
      <c r="I250" s="55" t="s">
        <v>330</v>
      </c>
      <c r="J250" s="55" t="s">
        <v>331</v>
      </c>
      <c r="K250" s="55" t="s">
        <v>338</v>
      </c>
      <c r="L250" s="65"/>
    </row>
    <row r="251" spans="1:12" ht="101.25" customHeight="1">
      <c r="A251" s="11" t="s">
        <v>17</v>
      </c>
      <c r="B251" s="11" t="s">
        <v>208</v>
      </c>
      <c r="C251" s="8">
        <v>615070</v>
      </c>
      <c r="D251" s="7" t="s">
        <v>441</v>
      </c>
      <c r="E251" s="29">
        <v>0</v>
      </c>
      <c r="F251" s="22">
        <v>306140</v>
      </c>
      <c r="G251" s="28">
        <v>306140</v>
      </c>
      <c r="H251" s="16"/>
      <c r="I251" s="55" t="s">
        <v>442</v>
      </c>
      <c r="J251" s="55" t="s">
        <v>443</v>
      </c>
      <c r="K251" s="55" t="s">
        <v>359</v>
      </c>
      <c r="L251" s="65"/>
    </row>
    <row r="252" spans="1:12" ht="29.25" customHeight="1">
      <c r="A252" s="11" t="s">
        <v>24</v>
      </c>
      <c r="B252" s="7" t="s">
        <v>22</v>
      </c>
      <c r="C252" s="8">
        <v>725055</v>
      </c>
      <c r="D252" s="7" t="s">
        <v>173</v>
      </c>
      <c r="E252" s="29">
        <v>236218</v>
      </c>
      <c r="F252" s="22">
        <v>-1830</v>
      </c>
      <c r="G252" s="28">
        <f t="shared" si="8"/>
        <v>234388</v>
      </c>
      <c r="H252" s="16"/>
      <c r="I252" s="55" t="s">
        <v>418</v>
      </c>
      <c r="J252" s="55" t="s">
        <v>419</v>
      </c>
      <c r="K252" s="76" t="s">
        <v>368</v>
      </c>
    </row>
    <row r="253" spans="1:12" ht="12.75" customHeight="1">
      <c r="A253" s="11" t="s">
        <v>19</v>
      </c>
      <c r="B253" s="7" t="s">
        <v>276</v>
      </c>
      <c r="C253" s="8">
        <v>770030</v>
      </c>
      <c r="D253" s="7" t="s">
        <v>174</v>
      </c>
      <c r="E253" s="29">
        <v>747255</v>
      </c>
      <c r="F253" s="22"/>
      <c r="G253" s="28">
        <f t="shared" si="8"/>
        <v>747255</v>
      </c>
      <c r="H253" s="16"/>
      <c r="I253" s="16"/>
      <c r="J253" s="16"/>
      <c r="K253" s="16"/>
    </row>
    <row r="254" spans="1:12" ht="12.75" customHeight="1">
      <c r="A254" s="11" t="s">
        <v>19</v>
      </c>
      <c r="B254" s="7" t="s">
        <v>20</v>
      </c>
      <c r="C254" s="8">
        <v>765025</v>
      </c>
      <c r="D254" s="7" t="s">
        <v>175</v>
      </c>
      <c r="E254" s="29">
        <v>179298</v>
      </c>
      <c r="F254" s="22"/>
      <c r="G254" s="28">
        <f t="shared" si="8"/>
        <v>179298</v>
      </c>
      <c r="H254" s="16"/>
      <c r="I254" s="16"/>
      <c r="J254" s="16"/>
      <c r="K254" s="16"/>
    </row>
    <row r="255" spans="1:12" s="73" customFormat="1" ht="27.75" customHeight="1">
      <c r="A255" s="68" t="s">
        <v>11</v>
      </c>
      <c r="B255" s="70" t="s">
        <v>214</v>
      </c>
      <c r="C255" s="69">
        <v>205005</v>
      </c>
      <c r="D255" s="70" t="s">
        <v>277</v>
      </c>
      <c r="E255" s="74">
        <v>0</v>
      </c>
      <c r="F255" s="75">
        <v>990765.56</v>
      </c>
      <c r="G255" s="71">
        <f t="shared" si="8"/>
        <v>990765.56</v>
      </c>
      <c r="H255" s="72"/>
      <c r="I255" s="77" t="s">
        <v>483</v>
      </c>
      <c r="J255" s="77" t="s">
        <v>483</v>
      </c>
      <c r="K255" s="90" t="s">
        <v>482</v>
      </c>
    </row>
    <row r="256" spans="1:12" ht="12.75" customHeight="1">
      <c r="A256" s="11"/>
      <c r="B256" s="7"/>
      <c r="C256" s="8"/>
      <c r="D256" s="7"/>
      <c r="E256" s="29"/>
      <c r="F256" s="22"/>
      <c r="G256" s="28"/>
      <c r="H256" s="16" t="s">
        <v>23</v>
      </c>
      <c r="I256" s="16"/>
      <c r="J256" s="16"/>
      <c r="K256" s="16"/>
    </row>
    <row r="257" spans="1:11" ht="12.75" customHeight="1" thickBot="1">
      <c r="A257" s="11"/>
      <c r="B257" s="11"/>
      <c r="C257" s="8"/>
      <c r="D257" s="7"/>
      <c r="E257" s="48">
        <f>SUM(E231:E256)</f>
        <v>18793776.77</v>
      </c>
      <c r="F257" s="48">
        <f>SUM(F231:F256)</f>
        <v>-3308711.44</v>
      </c>
      <c r="G257" s="48">
        <f>SUM(G231:G256)</f>
        <v>15485065.33</v>
      </c>
      <c r="H257" s="16"/>
      <c r="I257" s="16"/>
      <c r="J257" s="16"/>
      <c r="K257" s="16"/>
    </row>
    <row r="258" spans="1:11" ht="12.75" customHeight="1" thickTop="1">
      <c r="A258" s="11"/>
      <c r="B258" s="11"/>
      <c r="C258" s="8"/>
      <c r="D258" s="7"/>
      <c r="E258" s="28"/>
      <c r="F258" s="28"/>
      <c r="G258" s="28"/>
      <c r="H258" s="16"/>
      <c r="I258" s="16"/>
      <c r="J258" s="16"/>
      <c r="K258" s="16"/>
    </row>
    <row r="259" spans="1:11" ht="12.75" customHeight="1">
      <c r="A259" s="12" t="s">
        <v>293</v>
      </c>
      <c r="B259" s="7"/>
      <c r="C259" s="8"/>
      <c r="D259" s="7"/>
      <c r="E259" s="51"/>
      <c r="F259" s="51"/>
      <c r="G259" s="51"/>
      <c r="H259" s="15"/>
      <c r="I259" s="15"/>
      <c r="J259" s="15"/>
      <c r="K259" s="15"/>
    </row>
    <row r="260" spans="1:11" ht="12.75" customHeight="1">
      <c r="A260" s="11" t="s">
        <v>12</v>
      </c>
      <c r="B260" s="7" t="s">
        <v>36</v>
      </c>
      <c r="C260" s="8">
        <v>255005</v>
      </c>
      <c r="D260" s="7" t="s">
        <v>176</v>
      </c>
      <c r="E260" s="29">
        <v>127500</v>
      </c>
      <c r="F260" s="22"/>
      <c r="G260" s="28">
        <f>+E260+F260</f>
        <v>127500</v>
      </c>
      <c r="H260" s="16" t="s">
        <v>23</v>
      </c>
      <c r="I260" s="16"/>
      <c r="J260" s="16"/>
      <c r="K260" s="16"/>
    </row>
    <row r="261" spans="1:11" ht="12.75" customHeight="1">
      <c r="A261" s="11" t="s">
        <v>12</v>
      </c>
      <c r="B261" s="7" t="s">
        <v>36</v>
      </c>
      <c r="C261" s="8">
        <v>255005</v>
      </c>
      <c r="D261" s="7" t="s">
        <v>177</v>
      </c>
      <c r="E261" s="29">
        <v>680000</v>
      </c>
      <c r="F261" s="22"/>
      <c r="G261" s="28">
        <f t="shared" ref="G261:G286" si="9">+E261+F261</f>
        <v>680000</v>
      </c>
      <c r="H261" s="16"/>
      <c r="I261" s="16"/>
      <c r="J261" s="16"/>
      <c r="K261" s="16"/>
    </row>
    <row r="262" spans="1:11" ht="12.75" customHeight="1">
      <c r="A262" s="11" t="s">
        <v>12</v>
      </c>
      <c r="B262" s="7" t="s">
        <v>36</v>
      </c>
      <c r="C262" s="8">
        <v>255005</v>
      </c>
      <c r="D262" s="7" t="s">
        <v>178</v>
      </c>
      <c r="E262" s="29">
        <v>212000</v>
      </c>
      <c r="F262" s="22"/>
      <c r="G262" s="28">
        <f t="shared" si="9"/>
        <v>212000</v>
      </c>
      <c r="H262" s="16"/>
      <c r="I262" s="16"/>
      <c r="J262" s="16"/>
      <c r="K262" s="16"/>
    </row>
    <row r="263" spans="1:11" ht="12.75" customHeight="1">
      <c r="A263" s="11" t="s">
        <v>12</v>
      </c>
      <c r="B263" s="7" t="s">
        <v>36</v>
      </c>
      <c r="C263" s="8">
        <v>255005</v>
      </c>
      <c r="D263" s="7" t="s">
        <v>179</v>
      </c>
      <c r="E263" s="29">
        <v>783265</v>
      </c>
      <c r="F263" s="22"/>
      <c r="G263" s="28">
        <f t="shared" si="9"/>
        <v>783265</v>
      </c>
      <c r="H263" s="16"/>
      <c r="I263" s="16"/>
      <c r="J263" s="16"/>
      <c r="K263" s="16"/>
    </row>
    <row r="264" spans="1:11" ht="12.75" customHeight="1">
      <c r="A264" s="11" t="s">
        <v>12</v>
      </c>
      <c r="B264" s="7" t="s">
        <v>36</v>
      </c>
      <c r="C264" s="8">
        <v>255005</v>
      </c>
      <c r="D264" s="7" t="s">
        <v>180</v>
      </c>
      <c r="E264" s="29">
        <v>156570</v>
      </c>
      <c r="F264" s="22"/>
      <c r="G264" s="28">
        <f t="shared" si="9"/>
        <v>156570</v>
      </c>
      <c r="H264" s="16"/>
      <c r="I264" s="16"/>
      <c r="J264" s="16"/>
      <c r="K264" s="16"/>
    </row>
    <row r="265" spans="1:11" ht="12.75" customHeight="1">
      <c r="A265" s="11" t="s">
        <v>12</v>
      </c>
      <c r="B265" s="7" t="s">
        <v>36</v>
      </c>
      <c r="C265" s="8">
        <v>255005</v>
      </c>
      <c r="D265" s="7" t="s">
        <v>181</v>
      </c>
      <c r="E265" s="29">
        <v>19890</v>
      </c>
      <c r="F265" s="22"/>
      <c r="G265" s="28">
        <f t="shared" si="9"/>
        <v>19890</v>
      </c>
      <c r="H265" s="16"/>
      <c r="I265" s="16"/>
      <c r="J265" s="16"/>
      <c r="K265" s="16"/>
    </row>
    <row r="266" spans="1:11" ht="12.75" customHeight="1">
      <c r="A266" s="11" t="s">
        <v>12</v>
      </c>
      <c r="B266" s="7" t="s">
        <v>36</v>
      </c>
      <c r="C266" s="8">
        <v>255005</v>
      </c>
      <c r="D266" s="7" t="s">
        <v>182</v>
      </c>
      <c r="E266" s="29">
        <v>20655</v>
      </c>
      <c r="F266" s="22"/>
      <c r="G266" s="28">
        <f t="shared" si="9"/>
        <v>20655</v>
      </c>
      <c r="H266" s="16"/>
      <c r="I266" s="16"/>
      <c r="J266" s="16"/>
      <c r="K266" s="16"/>
    </row>
    <row r="267" spans="1:11" ht="12.75" customHeight="1">
      <c r="A267" s="11" t="s">
        <v>12</v>
      </c>
      <c r="B267" s="7" t="s">
        <v>36</v>
      </c>
      <c r="C267" s="8">
        <v>255005</v>
      </c>
      <c r="D267" s="7" t="s">
        <v>183</v>
      </c>
      <c r="E267" s="29">
        <v>25500</v>
      </c>
      <c r="F267" s="22"/>
      <c r="G267" s="28">
        <f t="shared" si="9"/>
        <v>25500</v>
      </c>
      <c r="H267" s="16"/>
      <c r="I267" s="16"/>
      <c r="J267" s="16"/>
      <c r="K267" s="16"/>
    </row>
    <row r="268" spans="1:11" ht="12.75" customHeight="1">
      <c r="A268" s="11" t="s">
        <v>12</v>
      </c>
      <c r="B268" s="7" t="s">
        <v>36</v>
      </c>
      <c r="C268" s="8">
        <v>255005</v>
      </c>
      <c r="D268" s="7" t="s">
        <v>184</v>
      </c>
      <c r="E268" s="29">
        <v>26775</v>
      </c>
      <c r="F268" s="22"/>
      <c r="G268" s="28">
        <f t="shared" si="9"/>
        <v>26775</v>
      </c>
      <c r="H268" s="16"/>
      <c r="I268" s="16"/>
      <c r="J268" s="16"/>
      <c r="K268" s="16"/>
    </row>
    <row r="269" spans="1:11" ht="12.75" customHeight="1">
      <c r="A269" s="11" t="s">
        <v>12</v>
      </c>
      <c r="B269" s="7" t="s">
        <v>36</v>
      </c>
      <c r="C269" s="8">
        <v>255005</v>
      </c>
      <c r="D269" s="7" t="s">
        <v>185</v>
      </c>
      <c r="E269" s="29">
        <v>25500</v>
      </c>
      <c r="F269" s="22"/>
      <c r="G269" s="28">
        <f t="shared" si="9"/>
        <v>25500</v>
      </c>
      <c r="H269" s="16"/>
      <c r="I269" s="16"/>
      <c r="J269" s="16"/>
      <c r="K269" s="16"/>
    </row>
    <row r="270" spans="1:11" ht="12.75" customHeight="1">
      <c r="A270" s="11" t="s">
        <v>12</v>
      </c>
      <c r="B270" s="7" t="s">
        <v>36</v>
      </c>
      <c r="C270" s="8">
        <v>255005</v>
      </c>
      <c r="D270" s="7" t="s">
        <v>186</v>
      </c>
      <c r="E270" s="29">
        <v>6375</v>
      </c>
      <c r="F270" s="22"/>
      <c r="G270" s="28">
        <f t="shared" si="9"/>
        <v>6375</v>
      </c>
      <c r="H270" s="16"/>
      <c r="I270" s="16"/>
      <c r="J270" s="16"/>
      <c r="K270" s="16"/>
    </row>
    <row r="271" spans="1:11" ht="12.75" customHeight="1">
      <c r="A271" s="11" t="s">
        <v>12</v>
      </c>
      <c r="B271" s="7" t="s">
        <v>36</v>
      </c>
      <c r="C271" s="8">
        <v>255005</v>
      </c>
      <c r="D271" s="7" t="s">
        <v>187</v>
      </c>
      <c r="E271" s="29">
        <v>7293600</v>
      </c>
      <c r="F271" s="22"/>
      <c r="G271" s="28">
        <f t="shared" si="9"/>
        <v>7293600</v>
      </c>
      <c r="H271" s="16"/>
      <c r="I271" s="16"/>
      <c r="J271" s="16"/>
      <c r="K271" s="16"/>
    </row>
    <row r="272" spans="1:11" ht="12.75" customHeight="1">
      <c r="A272" s="11" t="s">
        <v>12</v>
      </c>
      <c r="B272" s="7" t="s">
        <v>36</v>
      </c>
      <c r="C272" s="8">
        <v>255005</v>
      </c>
      <c r="D272" s="7" t="s">
        <v>188</v>
      </c>
      <c r="E272" s="29">
        <v>2431200</v>
      </c>
      <c r="F272" s="22"/>
      <c r="G272" s="28">
        <f t="shared" si="9"/>
        <v>2431200</v>
      </c>
      <c r="H272" s="16"/>
      <c r="I272" s="16"/>
      <c r="J272" s="16"/>
      <c r="K272" s="16"/>
    </row>
    <row r="273" spans="1:11" ht="12.75" customHeight="1">
      <c r="A273" s="11" t="s">
        <v>12</v>
      </c>
      <c r="B273" s="7" t="s">
        <v>36</v>
      </c>
      <c r="C273" s="8">
        <v>255005</v>
      </c>
      <c r="D273" s="7" t="s">
        <v>189</v>
      </c>
      <c r="E273" s="29">
        <v>256800</v>
      </c>
      <c r="F273" s="22"/>
      <c r="G273" s="28">
        <f t="shared" si="9"/>
        <v>256800</v>
      </c>
      <c r="H273" s="16"/>
      <c r="I273" s="16"/>
      <c r="J273" s="16"/>
      <c r="K273" s="16"/>
    </row>
    <row r="274" spans="1:11" ht="12.75" customHeight="1">
      <c r="A274" s="11" t="s">
        <v>12</v>
      </c>
      <c r="B274" s="7" t="s">
        <v>36</v>
      </c>
      <c r="C274" s="8">
        <v>255005</v>
      </c>
      <c r="D274" s="7" t="s">
        <v>190</v>
      </c>
      <c r="E274" s="29">
        <v>27285</v>
      </c>
      <c r="F274" s="22"/>
      <c r="G274" s="28">
        <f t="shared" si="9"/>
        <v>27285</v>
      </c>
      <c r="H274" s="16"/>
      <c r="I274" s="16"/>
      <c r="J274" s="16"/>
      <c r="K274" s="16"/>
    </row>
    <row r="275" spans="1:11" ht="12.75" customHeight="1">
      <c r="A275" s="11" t="s">
        <v>12</v>
      </c>
      <c r="B275" s="7" t="s">
        <v>36</v>
      </c>
      <c r="C275" s="8">
        <v>255005</v>
      </c>
      <c r="D275" s="7" t="s">
        <v>191</v>
      </c>
      <c r="E275" s="29">
        <v>1105200</v>
      </c>
      <c r="F275" s="22"/>
      <c r="G275" s="28">
        <f t="shared" si="9"/>
        <v>1105200</v>
      </c>
      <c r="H275" s="16"/>
      <c r="I275" s="16"/>
      <c r="J275" s="16"/>
      <c r="K275" s="16"/>
    </row>
    <row r="276" spans="1:11" ht="12.75" customHeight="1">
      <c r="A276" s="11" t="s">
        <v>12</v>
      </c>
      <c r="B276" s="7" t="s">
        <v>36</v>
      </c>
      <c r="C276" s="8">
        <v>255005</v>
      </c>
      <c r="D276" s="7" t="s">
        <v>192</v>
      </c>
      <c r="E276" s="29">
        <v>25500</v>
      </c>
      <c r="F276" s="22"/>
      <c r="G276" s="28">
        <f t="shared" si="9"/>
        <v>25500</v>
      </c>
      <c r="H276" s="16"/>
      <c r="I276" s="16"/>
      <c r="J276" s="16"/>
      <c r="K276" s="16"/>
    </row>
    <row r="277" spans="1:11" ht="12.75" customHeight="1">
      <c r="A277" s="11" t="s">
        <v>12</v>
      </c>
      <c r="B277" s="7" t="s">
        <v>36</v>
      </c>
      <c r="C277" s="8">
        <v>255005</v>
      </c>
      <c r="D277" s="7" t="s">
        <v>193</v>
      </c>
      <c r="E277" s="29">
        <v>768000</v>
      </c>
      <c r="F277" s="22"/>
      <c r="G277" s="28">
        <f t="shared" si="9"/>
        <v>768000</v>
      </c>
      <c r="H277" s="16"/>
      <c r="I277" s="16"/>
      <c r="J277" s="16"/>
      <c r="K277" s="16"/>
    </row>
    <row r="278" spans="1:11" ht="12.75" customHeight="1">
      <c r="A278" s="11" t="s">
        <v>12</v>
      </c>
      <c r="B278" s="7" t="s">
        <v>36</v>
      </c>
      <c r="C278" s="8">
        <v>255005</v>
      </c>
      <c r="D278" s="7" t="s">
        <v>194</v>
      </c>
      <c r="E278" s="29">
        <v>25500</v>
      </c>
      <c r="F278" s="22"/>
      <c r="G278" s="28">
        <f t="shared" si="9"/>
        <v>25500</v>
      </c>
      <c r="H278" s="16"/>
      <c r="I278" s="16"/>
      <c r="J278" s="16"/>
      <c r="K278" s="16"/>
    </row>
    <row r="279" spans="1:11" ht="12.75" customHeight="1">
      <c r="A279" s="11" t="s">
        <v>12</v>
      </c>
      <c r="B279" s="7" t="s">
        <v>36</v>
      </c>
      <c r="C279" s="8">
        <v>255005</v>
      </c>
      <c r="D279" s="7" t="s">
        <v>195</v>
      </c>
      <c r="E279" s="29">
        <v>19125</v>
      </c>
      <c r="F279" s="22"/>
      <c r="G279" s="28">
        <f t="shared" si="9"/>
        <v>19125</v>
      </c>
      <c r="H279" s="16"/>
      <c r="I279" s="16"/>
      <c r="J279" s="16"/>
      <c r="K279" s="16"/>
    </row>
    <row r="280" spans="1:11" ht="12.75" customHeight="1">
      <c r="A280" s="11" t="s">
        <v>12</v>
      </c>
      <c r="B280" s="7" t="s">
        <v>36</v>
      </c>
      <c r="C280" s="8">
        <v>255005</v>
      </c>
      <c r="D280" s="7" t="s">
        <v>196</v>
      </c>
      <c r="E280" s="29">
        <v>22440</v>
      </c>
      <c r="F280" s="22"/>
      <c r="G280" s="28">
        <f t="shared" si="9"/>
        <v>22440</v>
      </c>
      <c r="H280" s="16"/>
      <c r="I280" s="16"/>
      <c r="J280" s="16"/>
      <c r="K280" s="16"/>
    </row>
    <row r="281" spans="1:11" ht="12.75" customHeight="1">
      <c r="A281" s="11" t="s">
        <v>12</v>
      </c>
      <c r="B281" s="7" t="s">
        <v>36</v>
      </c>
      <c r="C281" s="8">
        <v>255005</v>
      </c>
      <c r="D281" s="7" t="s">
        <v>197</v>
      </c>
      <c r="E281" s="29">
        <v>8670</v>
      </c>
      <c r="F281" s="22"/>
      <c r="G281" s="28">
        <f t="shared" si="9"/>
        <v>8670</v>
      </c>
      <c r="H281" s="16"/>
      <c r="I281" s="16"/>
      <c r="J281" s="16"/>
      <c r="K281" s="16"/>
    </row>
    <row r="282" spans="1:11" ht="12.75" customHeight="1">
      <c r="A282" s="11" t="s">
        <v>12</v>
      </c>
      <c r="B282" s="7" t="s">
        <v>36</v>
      </c>
      <c r="C282" s="8">
        <v>255005</v>
      </c>
      <c r="D282" s="7" t="s">
        <v>198</v>
      </c>
      <c r="E282" s="29">
        <v>23205</v>
      </c>
      <c r="F282" s="22"/>
      <c r="G282" s="28">
        <f t="shared" si="9"/>
        <v>23205</v>
      </c>
      <c r="H282" s="16"/>
      <c r="I282" s="16"/>
      <c r="J282" s="16"/>
      <c r="K282" s="16"/>
    </row>
    <row r="283" spans="1:11" ht="12.75" customHeight="1">
      <c r="A283" s="11" t="s">
        <v>12</v>
      </c>
      <c r="B283" s="7" t="s">
        <v>36</v>
      </c>
      <c r="C283" s="8">
        <v>255005</v>
      </c>
      <c r="D283" s="7" t="s">
        <v>199</v>
      </c>
      <c r="E283" s="29">
        <v>19636</v>
      </c>
      <c r="F283" s="22"/>
      <c r="G283" s="28">
        <f t="shared" si="9"/>
        <v>19636</v>
      </c>
      <c r="H283" s="16"/>
      <c r="I283" s="16"/>
      <c r="J283" s="16"/>
      <c r="K283" s="16"/>
    </row>
    <row r="284" spans="1:11" ht="12.75" customHeight="1">
      <c r="A284" s="11" t="s">
        <v>12</v>
      </c>
      <c r="B284" s="7" t="s">
        <v>36</v>
      </c>
      <c r="C284" s="8">
        <v>255005</v>
      </c>
      <c r="D284" s="7" t="s">
        <v>200</v>
      </c>
      <c r="E284" s="29">
        <v>38250</v>
      </c>
      <c r="F284" s="22"/>
      <c r="G284" s="28">
        <f t="shared" si="9"/>
        <v>38250</v>
      </c>
      <c r="H284" s="16"/>
      <c r="I284" s="16"/>
      <c r="J284" s="16"/>
      <c r="K284" s="16"/>
    </row>
    <row r="285" spans="1:11" ht="12.75" customHeight="1">
      <c r="A285" s="11" t="s">
        <v>12</v>
      </c>
      <c r="B285" s="7" t="s">
        <v>36</v>
      </c>
      <c r="C285" s="8">
        <v>255005</v>
      </c>
      <c r="D285" s="7" t="s">
        <v>201</v>
      </c>
      <c r="E285" s="29">
        <v>38250</v>
      </c>
      <c r="F285" s="22"/>
      <c r="G285" s="28">
        <f t="shared" si="9"/>
        <v>38250</v>
      </c>
      <c r="H285" s="16"/>
      <c r="I285" s="16"/>
      <c r="J285" s="16"/>
      <c r="K285" s="16"/>
    </row>
    <row r="286" spans="1:11" ht="12.75" customHeight="1">
      <c r="A286" s="11" t="s">
        <v>12</v>
      </c>
      <c r="B286" s="7" t="s">
        <v>36</v>
      </c>
      <c r="C286" s="8">
        <v>255005</v>
      </c>
      <c r="D286" s="7" t="s">
        <v>202</v>
      </c>
      <c r="E286" s="29">
        <v>25500</v>
      </c>
      <c r="F286" s="22"/>
      <c r="G286" s="28">
        <f t="shared" si="9"/>
        <v>25500</v>
      </c>
      <c r="H286" s="16"/>
      <c r="I286" s="16"/>
      <c r="J286" s="16"/>
      <c r="K286" s="16"/>
    </row>
    <row r="287" spans="1:11" ht="12.75" customHeight="1" thickBot="1">
      <c r="A287" s="11"/>
      <c r="B287" s="7"/>
      <c r="C287" s="17"/>
      <c r="D287" s="7"/>
      <c r="E287" s="52">
        <f>SUM(E260:E286)</f>
        <v>14212191</v>
      </c>
      <c r="F287" s="52">
        <f>SUM(F260:F286)</f>
        <v>0</v>
      </c>
      <c r="G287" s="52">
        <f>SUM(G260:G286)</f>
        <v>14212191</v>
      </c>
      <c r="H287" s="15"/>
      <c r="I287" s="15"/>
      <c r="J287" s="15"/>
      <c r="K287" s="15"/>
    </row>
    <row r="288" spans="1:11" ht="12.75" customHeight="1" thickTop="1">
      <c r="A288" s="11"/>
      <c r="B288" s="7"/>
      <c r="C288" s="17"/>
      <c r="D288" s="7"/>
      <c r="E288" s="51"/>
      <c r="F288" s="51"/>
      <c r="G288" s="51"/>
      <c r="H288" s="15"/>
      <c r="I288" s="15"/>
      <c r="J288" s="15"/>
      <c r="K288" s="15"/>
    </row>
    <row r="289" spans="1:11" ht="12.75" customHeight="1">
      <c r="A289" s="12" t="s">
        <v>294</v>
      </c>
      <c r="B289" s="11"/>
      <c r="C289" s="8"/>
      <c r="D289" s="7"/>
      <c r="E289" s="29"/>
      <c r="F289" s="29"/>
      <c r="G289" s="29"/>
      <c r="H289" s="15"/>
      <c r="I289" s="15"/>
      <c r="J289" s="15"/>
      <c r="K289" s="15"/>
    </row>
    <row r="290" spans="1:11" ht="12.75" customHeight="1">
      <c r="A290" s="11" t="s">
        <v>9</v>
      </c>
      <c r="B290" s="7" t="s">
        <v>10</v>
      </c>
      <c r="C290" s="17">
        <v>120005</v>
      </c>
      <c r="D290" s="7" t="s">
        <v>269</v>
      </c>
      <c r="E290" s="29">
        <v>0</v>
      </c>
      <c r="F290" s="23">
        <v>738298.33</v>
      </c>
      <c r="G290" s="28">
        <f>+E290+F290</f>
        <v>738298.33</v>
      </c>
      <c r="H290" s="16" t="s">
        <v>23</v>
      </c>
      <c r="I290" s="16" t="s">
        <v>326</v>
      </c>
      <c r="J290" s="16" t="s">
        <v>328</v>
      </c>
      <c r="K290" s="67" t="s">
        <v>329</v>
      </c>
    </row>
    <row r="291" spans="1:11" ht="12.75" customHeight="1" thickBot="1">
      <c r="A291" s="11"/>
      <c r="B291" s="11"/>
      <c r="C291" s="8"/>
      <c r="D291" s="7"/>
      <c r="E291" s="30">
        <f>SUM(E290:E290)</f>
        <v>0</v>
      </c>
      <c r="F291" s="30">
        <f>SUM(F290:F290)</f>
        <v>738298.33</v>
      </c>
      <c r="G291" s="30">
        <f>SUM(G290:G290)</f>
        <v>738298.33</v>
      </c>
      <c r="H291" s="15"/>
      <c r="I291" s="15"/>
      <c r="J291" s="15"/>
      <c r="K291" s="15"/>
    </row>
    <row r="292" spans="1:11" ht="12.75" customHeight="1" thickTop="1">
      <c r="A292" s="7"/>
      <c r="B292" s="11"/>
      <c r="C292" s="8"/>
      <c r="D292" s="7"/>
      <c r="E292" s="28"/>
      <c r="F292" s="28"/>
      <c r="G292" s="28"/>
      <c r="H292" s="16"/>
      <c r="I292" s="16"/>
      <c r="J292" s="16"/>
      <c r="K292" s="16"/>
    </row>
    <row r="293" spans="1:11" ht="12.75" customHeight="1">
      <c r="A293" s="12" t="s">
        <v>295</v>
      </c>
      <c r="B293" s="11"/>
      <c r="C293" s="8"/>
      <c r="D293" s="7"/>
      <c r="E293" s="29"/>
      <c r="F293" s="29"/>
      <c r="G293" s="29"/>
      <c r="H293" s="15"/>
      <c r="I293" s="15"/>
      <c r="J293" s="15"/>
      <c r="K293" s="15"/>
    </row>
    <row r="294" spans="1:11" ht="37.5" customHeight="1">
      <c r="A294" s="11" t="s">
        <v>14</v>
      </c>
      <c r="B294" s="7" t="s">
        <v>270</v>
      </c>
      <c r="C294" s="17">
        <v>420020</v>
      </c>
      <c r="D294" s="7" t="s">
        <v>272</v>
      </c>
      <c r="E294" s="29">
        <v>0</v>
      </c>
      <c r="F294" s="23">
        <v>10282.14</v>
      </c>
      <c r="G294" s="28">
        <f>+E294+F294</f>
        <v>10282.14</v>
      </c>
      <c r="H294" s="16" t="s">
        <v>23</v>
      </c>
      <c r="I294" s="55" t="s">
        <v>420</v>
      </c>
      <c r="J294" s="55" t="s">
        <v>420</v>
      </c>
      <c r="K294" s="55" t="s">
        <v>420</v>
      </c>
    </row>
    <row r="295" spans="1:11" ht="25.5" customHeight="1">
      <c r="A295" s="11" t="s">
        <v>9</v>
      </c>
      <c r="B295" s="7" t="s">
        <v>271</v>
      </c>
      <c r="C295" s="17">
        <v>105012</v>
      </c>
      <c r="D295" s="7" t="s">
        <v>273</v>
      </c>
      <c r="E295" s="29">
        <v>0</v>
      </c>
      <c r="F295" s="23">
        <v>1145430.7</v>
      </c>
      <c r="G295" s="28">
        <f>+E295+F295</f>
        <v>1145430.7</v>
      </c>
      <c r="H295" s="16" t="s">
        <v>23</v>
      </c>
      <c r="I295" s="55" t="s">
        <v>421</v>
      </c>
      <c r="J295" s="55" t="s">
        <v>421</v>
      </c>
      <c r="K295" s="55" t="s">
        <v>421</v>
      </c>
    </row>
    <row r="296" spans="1:11" ht="12.75" customHeight="1" thickBot="1">
      <c r="A296" s="11"/>
      <c r="B296" s="11"/>
      <c r="C296" s="8"/>
      <c r="D296" s="7"/>
      <c r="E296" s="30">
        <f>SUM(E294:E295)</f>
        <v>0</v>
      </c>
      <c r="F296" s="30">
        <f>SUM(F294:F295)</f>
        <v>1155712.8399999999</v>
      </c>
      <c r="G296" s="30">
        <f>SUM(G294:G295)</f>
        <v>1155712.8399999999</v>
      </c>
      <c r="H296" s="15"/>
      <c r="I296" s="15"/>
      <c r="J296" s="15"/>
      <c r="K296" s="15"/>
    </row>
    <row r="297" spans="1:11" ht="12.75" customHeight="1" thickTop="1">
      <c r="A297" s="7"/>
      <c r="B297" s="7"/>
      <c r="C297" s="8"/>
      <c r="D297" s="7"/>
      <c r="E297" s="29"/>
      <c r="F297" s="29"/>
      <c r="G297" s="28"/>
      <c r="H297" s="16"/>
      <c r="I297" s="16"/>
      <c r="J297" s="16"/>
      <c r="K297" s="16"/>
    </row>
    <row r="298" spans="1:11" ht="12.75" customHeight="1">
      <c r="A298" s="12" t="s">
        <v>296</v>
      </c>
      <c r="B298" s="11"/>
      <c r="C298" s="8"/>
      <c r="D298" s="7"/>
      <c r="E298" s="29"/>
      <c r="F298" s="29"/>
      <c r="G298" s="29"/>
      <c r="H298" s="15"/>
      <c r="I298" s="15"/>
      <c r="J298" s="15"/>
      <c r="K298" s="15"/>
    </row>
    <row r="299" spans="1:11" ht="120.75" customHeight="1">
      <c r="A299" s="11" t="s">
        <v>17</v>
      </c>
      <c r="B299" s="7" t="s">
        <v>208</v>
      </c>
      <c r="C299" s="17">
        <v>615070</v>
      </c>
      <c r="D299" s="7" t="s">
        <v>274</v>
      </c>
      <c r="E299" s="29">
        <v>0</v>
      </c>
      <c r="F299" s="23">
        <v>127492</v>
      </c>
      <c r="G299" s="28">
        <f>+E299+F299</f>
        <v>127492</v>
      </c>
      <c r="H299" s="16" t="s">
        <v>23</v>
      </c>
      <c r="I299" s="55" t="s">
        <v>360</v>
      </c>
      <c r="J299" s="55" t="s">
        <v>361</v>
      </c>
      <c r="K299" s="55" t="s">
        <v>362</v>
      </c>
    </row>
    <row r="300" spans="1:11" ht="49.5" customHeight="1">
      <c r="A300" s="11" t="s">
        <v>17</v>
      </c>
      <c r="B300" s="7" t="s">
        <v>208</v>
      </c>
      <c r="C300" s="17">
        <v>615070</v>
      </c>
      <c r="D300" s="7" t="s">
        <v>275</v>
      </c>
      <c r="E300" s="29">
        <v>0</v>
      </c>
      <c r="F300" s="23">
        <v>127492</v>
      </c>
      <c r="G300" s="28">
        <f>+E300+F300</f>
        <v>127492</v>
      </c>
      <c r="H300" s="16" t="s">
        <v>23</v>
      </c>
      <c r="I300" s="55" t="s">
        <v>363</v>
      </c>
      <c r="J300" s="55" t="s">
        <v>364</v>
      </c>
      <c r="K300" s="55" t="s">
        <v>365</v>
      </c>
    </row>
    <row r="301" spans="1:11" ht="12.75" customHeight="1" thickBot="1">
      <c r="A301" s="11"/>
      <c r="B301" s="11"/>
      <c r="C301" s="8"/>
      <c r="D301" s="7"/>
      <c r="E301" s="30">
        <f>SUM(E299:E300)</f>
        <v>0</v>
      </c>
      <c r="F301" s="30">
        <f>SUM(F299:F300)</f>
        <v>254984</v>
      </c>
      <c r="G301" s="30">
        <f>SUM(G299:G300)</f>
        <v>254984</v>
      </c>
      <c r="H301" s="15"/>
      <c r="I301" s="15"/>
      <c r="J301" s="15"/>
      <c r="K301" s="15"/>
    </row>
    <row r="302" spans="1:11" s="4" customFormat="1" ht="12.75" customHeight="1" thickTop="1">
      <c r="A302" s="11"/>
      <c r="B302" s="11"/>
      <c r="C302" s="8"/>
      <c r="D302" s="7"/>
      <c r="E302" s="28"/>
      <c r="F302" s="28"/>
      <c r="G302" s="28"/>
      <c r="H302" s="16"/>
      <c r="I302" s="16"/>
      <c r="J302" s="16"/>
      <c r="K302" s="16"/>
    </row>
    <row r="303" spans="1:11" ht="12.75" customHeight="1" thickBot="1">
      <c r="A303" s="9"/>
      <c r="B303" s="9"/>
      <c r="C303" s="19"/>
      <c r="D303" s="20"/>
      <c r="E303" s="48">
        <f>+E301+E296+E291+E287+E257+E228+E171+E165+E147+E115+E67+E63+E59+E50+E38+E32+E27+E19+E14+E10+E152+E71</f>
        <v>356719667.76999998</v>
      </c>
      <c r="F303" s="48">
        <f>+F301+F296+F291+F287+F257+F228+F171+F165+F147+F115+F67+F63+F59+F50+F38+F32+F27+F19+F14+F10+F152+F71+1</f>
        <v>22318718.379999999</v>
      </c>
      <c r="G303" s="48">
        <f>+G301+G296+G291+G287+G257+G228+G171+G165+G147+G115+G67+G63+G59+G50+G38+G32+G27+G19+G14+G10+G152+G71+1</f>
        <v>379038386.14999998</v>
      </c>
      <c r="H303" s="27" t="e">
        <f>+H19+H32+H38+H63+H115+H228+H257+H287+H294+H300+#REF!+#REF!+#REF!+#REF!+#REF!+#REF!+#REF!+#REF!+#REF!+#REF!+#REF!+#REF!+#REF!+#REF!+#REF!+#REF!+#REF!+H14</f>
        <v>#VALUE!</v>
      </c>
      <c r="I303" s="61"/>
      <c r="J303" s="61"/>
      <c r="K303" s="21"/>
    </row>
    <row r="304" spans="1:11" ht="12.75" thickTop="1">
      <c r="A304" s="2"/>
      <c r="B304" s="2"/>
      <c r="C304" s="10"/>
      <c r="E304" s="53"/>
      <c r="F304" s="53"/>
      <c r="G304" s="53"/>
    </row>
  </sheetData>
  <mergeCells count="1">
    <mergeCell ref="A2:K2"/>
  </mergeCells>
  <phoneticPr fontId="4" type="noConversion"/>
  <printOptions horizontalCentered="1" gridLines="1"/>
  <pageMargins left="0.19685039370078741" right="0.19685039370078741" top="0.39370078740157483" bottom="0.39370078740157483" header="0.51181102362204722" footer="0.51181102362204722"/>
  <pageSetup paperSize="8" scale="77"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Per Funding</vt:lpstr>
      <vt:lpstr>opex</vt:lpstr>
      <vt:lpstr>'Per Funding'!Print_Area</vt:lpstr>
      <vt:lpstr>'Per Funding'!Print_Titles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Dion Odendaal</dc:creator>
  <cp:lastModifiedBy>ndzondik</cp:lastModifiedBy>
  <cp:lastPrinted>2011-10-12T14:25:20Z</cp:lastPrinted>
  <dcterms:created xsi:type="dcterms:W3CDTF">2009-02-03T17:51:14Z</dcterms:created>
  <dcterms:modified xsi:type="dcterms:W3CDTF">2011-11-09T08:55:48Z</dcterms:modified>
</cp:coreProperties>
</file>